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G353PianificazioneServizio-BANDOSH23/Documenti condivisi/BANDO SH 23/01_MODULISTICA/MODULI RICH LIQUIDAZIONE/01 RATA/"/>
    </mc:Choice>
  </mc:AlternateContent>
  <xr:revisionPtr revIDLastSave="1201" documentId="8_{0BDC34AA-1BF5-4C5A-9F8E-984B64189E93}" xr6:coauthVersionLast="47" xr6:coauthVersionMax="47" xr10:uidLastSave="{31DF7336-2184-41E5-82B1-330A5040C774}"/>
  <bookViews>
    <workbookView xWindow="-120" yWindow="-120" windowWidth="25440" windowHeight="15270" tabRatio="541" activeTab="3" xr2:uid="{00000000-000D-0000-FFFF-FFFF00000000}"/>
  </bookViews>
  <sheets>
    <sheet name="RIEPILOGO ITER" sheetId="9" r:id="rId1"/>
    <sheet name="CONTRIBUTO 1" sheetId="7" r:id="rId2"/>
    <sheet name="ES. COMPILAZIONE CONTRIBUTO 1" sheetId="6" r:id="rId3"/>
    <sheet name="CONTRIBUTO 2" sheetId="8" r:id="rId4"/>
  </sheets>
  <definedNames>
    <definedName name="__xlnm.Print_Area_1">#REF!</definedName>
    <definedName name="_MailOriginal_2">#REF!</definedName>
    <definedName name="_xlnm.Print_Area" localSheetId="2">'ES. COMPILAZIONE CONTRIBUTO 1'!$B$4:$W$21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1" i="8" l="1"/>
  <c r="W24" i="6"/>
  <c r="W22" i="6"/>
  <c r="S7" i="6"/>
  <c r="R7" i="6"/>
  <c r="P7" i="6"/>
  <c r="W8" i="6"/>
  <c r="W9" i="6"/>
  <c r="W10" i="6"/>
  <c r="W11" i="6"/>
  <c r="W12" i="6"/>
  <c r="W13" i="6"/>
  <c r="W14" i="6"/>
  <c r="W15" i="6"/>
  <c r="W16" i="6"/>
  <c r="W7" i="6"/>
  <c r="V8" i="6"/>
  <c r="V9" i="6"/>
  <c r="V10" i="6"/>
  <c r="V11" i="6"/>
  <c r="V12" i="6"/>
  <c r="V13" i="6"/>
  <c r="V14" i="6"/>
  <c r="V15" i="6"/>
  <c r="V16" i="6"/>
  <c r="V7" i="6"/>
  <c r="P11" i="7"/>
  <c r="R8" i="6"/>
  <c r="S8" i="6" s="1"/>
  <c r="R9" i="6"/>
  <c r="S9" i="6" s="1"/>
  <c r="R10" i="6"/>
  <c r="R11" i="6"/>
  <c r="S11" i="6" s="1"/>
  <c r="R12" i="6"/>
  <c r="R13" i="6"/>
  <c r="S13" i="6" s="1"/>
  <c r="R14" i="6"/>
  <c r="R15" i="6"/>
  <c r="R16" i="6"/>
  <c r="S16" i="6" s="1"/>
  <c r="S10" i="6"/>
  <c r="S12" i="6"/>
  <c r="S14" i="6"/>
  <c r="S15" i="6"/>
  <c r="R11" i="7" l="1"/>
  <c r="W17" i="6"/>
  <c r="V17" i="6"/>
  <c r="W23" i="6" s="1"/>
  <c r="J23" i="8"/>
  <c r="J31" i="8"/>
  <c r="J15" i="8"/>
  <c r="K23" i="8" s="1"/>
  <c r="P28" i="7"/>
  <c r="P27" i="7"/>
  <c r="P26" i="7"/>
  <c r="P25" i="7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R12" i="7" l="1"/>
  <c r="S12" i="7" s="1"/>
  <c r="R25" i="7"/>
  <c r="S25" i="7"/>
  <c r="R16" i="7"/>
  <c r="S16" i="7"/>
  <c r="R18" i="7"/>
  <c r="S18" i="7"/>
  <c r="R20" i="7"/>
  <c r="S20" i="7"/>
  <c r="R15" i="7"/>
  <c r="S15" i="7"/>
  <c r="R24" i="7"/>
  <c r="S24" i="7" s="1"/>
  <c r="R13" i="7"/>
  <c r="S13" i="7" s="1"/>
  <c r="R26" i="7"/>
  <c r="S26" i="7"/>
  <c r="R28" i="7"/>
  <c r="S28" i="7"/>
  <c r="R19" i="7"/>
  <c r="S19" i="7"/>
  <c r="R22" i="7"/>
  <c r="S22" i="7"/>
  <c r="R14" i="7"/>
  <c r="S14" i="7" s="1"/>
  <c r="R27" i="7"/>
  <c r="S27" i="7"/>
  <c r="R17" i="7"/>
  <c r="S17" i="7" s="1"/>
  <c r="R21" i="7"/>
  <c r="S21" i="7"/>
  <c r="R23" i="7"/>
  <c r="S23" i="7" s="1"/>
  <c r="S11" i="7"/>
  <c r="J34" i="8"/>
  <c r="J36" i="8" l="1"/>
  <c r="R30" i="7"/>
  <c r="R33" i="7" s="1"/>
  <c r="R35" i="7" s="1"/>
  <c r="B17" i="6"/>
  <c r="L17" i="6"/>
  <c r="P16" i="6"/>
  <c r="P15" i="6"/>
  <c r="P14" i="6"/>
  <c r="P13" i="6"/>
  <c r="P12" i="6"/>
  <c r="P11" i="6"/>
  <c r="P10" i="6"/>
  <c r="P9" i="6"/>
  <c r="P8" i="6"/>
  <c r="P17" i="6" l="1"/>
  <c r="U17" i="6" l="1"/>
  <c r="R17" i="6"/>
  <c r="T17" i="6" l="1"/>
</calcChain>
</file>

<file path=xl/sharedStrings.xml><?xml version="1.0" encoding="utf-8"?>
<sst xmlns="http://schemas.openxmlformats.org/spreadsheetml/2006/main" count="186" uniqueCount="105">
  <si>
    <t>BANDO SOCIAL HOUSING 2023 APPROVATO CON DELIBERA N. 2127 DEL 4/12/2023</t>
  </si>
  <si>
    <t>Progr. alloggio ERS in locazione/assegnazione</t>
  </si>
  <si>
    <t>Piano</t>
  </si>
  <si>
    <t>PR</t>
  </si>
  <si>
    <t>Comune</t>
  </si>
  <si>
    <t>Indirizzo</t>
  </si>
  <si>
    <t>Civico</t>
  </si>
  <si>
    <t>Catasto
Foglio</t>
  </si>
  <si>
    <t>Catasto
Particella</t>
  </si>
  <si>
    <t>Catasto
Subalterno</t>
  </si>
  <si>
    <t>Data inizio lavori</t>
  </si>
  <si>
    <t>Data fine lavori</t>
  </si>
  <si>
    <t>ID. Intervento come da DD  15404 del 26/07/2024</t>
  </si>
  <si>
    <t>superficie commerciale del solo alloggio calcolata come da art. 2 del Bando</t>
  </si>
  <si>
    <t>fascia OMI</t>
  </si>
  <si>
    <t>codice zona OMI</t>
  </si>
  <si>
    <t>canone annuo da contratto di locazione registrato</t>
  </si>
  <si>
    <t>(**) riportare i dati facendo riferimento alla Banca dati delle quotazioni immobiliari portale dell’agenzia delle entrate https://www1.agenziaentrate.gov.it/servizi/geopoi_omi/index.php.
Nel caso in cui nella banca dati OMI, per la zona luogo dell’intervento, non sia presente la tipologia “abitazioni civili” o lo stato conservativo “ottimo”, si adopereranno i coefficienti di conversione di cui al punto 5.1.3. della DAL 186/2018</t>
  </si>
  <si>
    <t>TABELLA 3: RENDICONTAZIONE IMPORTO CONTRIBUTO 2 PER LA REALIZZAZIONE DEGLI SPAZI E DELLE ATREZZATURE PER I SERVIZI DI INTERESSE GENERALE RIVOLTI AGLI ABITANTI E ALL'ABITARE</t>
  </si>
  <si>
    <t>Numero 
fattura</t>
  </si>
  <si>
    <t>Data 
fattura</t>
  </si>
  <si>
    <t>Ragione sociale 
fornitore</t>
  </si>
  <si>
    <t>C.F. / P.IVA  
fornitore</t>
  </si>
  <si>
    <t>Data 
quietanza</t>
  </si>
  <si>
    <t>OPERE EDILI, MURARIE ED IMPIANTISTICHE</t>
  </si>
  <si>
    <t>tabella 2 : IMPORTO CONTRIBUTO 1</t>
  </si>
  <si>
    <t>AVVERTENZE PER LA COMPILAZIONE:</t>
  </si>
  <si>
    <t>1. COMPILARE ESCLUSIVAMENTE PER GLI ALLOGGI PER I QUALI SI CHIEDE IL FINANZIAMENTO
2. LE CELLE CAMPITE IN GRIGIO CONTENGONO DELLE FORMULE CHE NON DEVONO ESSERE MODIFICATE. EVITARE LA COMPILAZIONE MANUALE</t>
  </si>
  <si>
    <t>Categoria catastale</t>
  </si>
  <si>
    <t>valore di locazione OMI  disponibile (**)
(€/mq mese)</t>
  </si>
  <si>
    <t xml:space="preserve">CALCOLO canone di locazione ANNUO secondo il valore OMI di riferimento
</t>
  </si>
  <si>
    <t>sconto applicato come da domanda di partecipazione al Bando
(%)</t>
  </si>
  <si>
    <t>TABELLA_2_ESEMPIO COMPILAZIONE</t>
  </si>
  <si>
    <t>ID. Intervento come da DD.15404 del 26/07/2024</t>
  </si>
  <si>
    <t>A.10</t>
  </si>
  <si>
    <t>Progr. alloggio ERS in locazione</t>
  </si>
  <si>
    <t xml:space="preserve">Categoria catastale </t>
  </si>
  <si>
    <t>canone annuo applicabile DA ACCORDO TERRITORIALE</t>
  </si>
  <si>
    <t>A.10-1</t>
  </si>
  <si>
    <t>PC</t>
  </si>
  <si>
    <t>Piacenza</t>
  </si>
  <si>
    <t>via dei Gelsomini</t>
  </si>
  <si>
    <t>A/2</t>
  </si>
  <si>
    <t>Fascia periferica</t>
  </si>
  <si>
    <t>B4</t>
  </si>
  <si>
    <t>A.10-2</t>
  </si>
  <si>
    <t>A.10-3</t>
  </si>
  <si>
    <t>A.10-4</t>
  </si>
  <si>
    <t>A.10-5</t>
  </si>
  <si>
    <t>A.10-6</t>
  </si>
  <si>
    <t>A.10-7</t>
  </si>
  <si>
    <t>A.10-8</t>
  </si>
  <si>
    <t>A.10-9</t>
  </si>
  <si>
    <t>A.10-10</t>
  </si>
  <si>
    <t>TIPOLOGIA DI SPESA (Importi delle spese per tipologie ammissibili per la realizzazione degli spazi e delle atrezzature per i servizi di interesse generale rivolti agli abitanti e all'abitare</t>
  </si>
  <si>
    <t>Importo della QUOTA PARTE a carico del contributo 2</t>
  </si>
  <si>
    <t>NOTA per IL CALCOLO Della QUOTA PARTE e VERIFICA</t>
  </si>
  <si>
    <t>PROGETTAZIONE, DIREZIONE LAVORI</t>
  </si>
  <si>
    <t>L'importo totale di questa voce non potrà essere superiore al 10 % dell'importo riconosciuto per le opere (sotto indicato in rosso)</t>
  </si>
  <si>
    <t>ARREDI, ATTREZZATURE E MACCHINARI</t>
  </si>
  <si>
    <t>L'importo totale di questa voce non potrà essere superiore al 25% del totale del Contributo 2 (sotto indicato in rosso)</t>
  </si>
  <si>
    <t>TOTALE CONTRIBUTO 2</t>
  </si>
  <si>
    <t>Tabella 1 : RIEPILOGO ITER</t>
  </si>
  <si>
    <t>ALLOGGI FINANZIATI E LOCALIZZAZIONE</t>
  </si>
  <si>
    <t xml:space="preserve">Data </t>
  </si>
  <si>
    <t>Estremi protocollo e Comune</t>
  </si>
  <si>
    <t xml:space="preserve">Data richiesta </t>
  </si>
  <si>
    <t>Estremi protocollo e comune</t>
  </si>
  <si>
    <t>CONVENZIONE/ATTO UNILATERALE D'OBBLIGO</t>
  </si>
  <si>
    <t>SCCEA ovvero COMUNICAZIONE FINE LAVORI in caso di CILA</t>
  </si>
  <si>
    <t>TITOLO ABILITATIVO (SCIA o PDC) ovvero CILA</t>
  </si>
  <si>
    <t xml:space="preserve">data e num. REGISTRAZIONE
</t>
  </si>
  <si>
    <t xml:space="preserve">data e num. TRASCRIZIONE c/o Conservatoria
</t>
  </si>
  <si>
    <t>DATI CATASTALI</t>
  </si>
  <si>
    <t xml:space="preserve">
Foglio</t>
  </si>
  <si>
    <t xml:space="preserve">
Particella</t>
  </si>
  <si>
    <t>Subalterno</t>
  </si>
  <si>
    <t>Categoria</t>
  </si>
  <si>
    <t>LOCALIZZAZIONE ALLOGGI FINANZIATI E</t>
  </si>
  <si>
    <t>CANONE DI LOCAZIONE</t>
  </si>
  <si>
    <t xml:space="preserve">CANONE DI LOCAZIONE </t>
  </si>
  <si>
    <t xml:space="preserve">ALLOGGI FINANZIATI </t>
  </si>
  <si>
    <t xml:space="preserve"> canone di locazione ANNUO applicabile DA ACCORDO TERRITORIALE di riferimento</t>
  </si>
  <si>
    <t xml:space="preserve"> canone  ANNUO da contratto di locazione REGISTRATO</t>
  </si>
  <si>
    <t>valore annuo dello SCONTO applicato (€)</t>
  </si>
  <si>
    <t xml:space="preserve"> CALCOLO canone  annuo SCONTATO </t>
  </si>
  <si>
    <t xml:space="preserve">N. di ANNI di vincolo di destinazione ad ERS </t>
  </si>
  <si>
    <t>valore dello SCONTO ANNUO applicato (€)</t>
  </si>
  <si>
    <t>TOTALE CALCOLO CONTRIBUTO 1</t>
  </si>
  <si>
    <t>Si ricorda comunque che l'importo del CONTRIBUTO 1 da riportare nella domanda di liquidazione non potrà essere maggiore all'importo concesso</t>
  </si>
  <si>
    <t>VERIFICHE PER IL CALCOLO CONTRIBUTO 1</t>
  </si>
  <si>
    <t>Si ricorda comunque che l'importo del CONTRIBUTO 2 da riportare nella domanda di liquidazione non potrà essere maggiore all'importo concesso</t>
  </si>
  <si>
    <r>
      <t xml:space="preserve">
</t>
    </r>
    <r>
      <rPr>
        <b/>
        <sz val="12"/>
        <rFont val="Arial"/>
        <family val="2"/>
      </rPr>
      <t>Importo fattura IVA inclusa</t>
    </r>
    <r>
      <rPr>
        <b/>
        <sz val="12"/>
        <color rgb="FFFF0000"/>
        <rFont val="Arial"/>
        <family val="2"/>
      </rPr>
      <t xml:space="preserve">
</t>
    </r>
  </si>
  <si>
    <r>
      <t xml:space="preserve">TOTALE CALCOLO CONTRIBUTO 1 </t>
    </r>
    <r>
      <rPr>
        <sz val="11"/>
        <color rgb="FF0070C0"/>
        <rFont val="Roboto"/>
      </rPr>
      <t>Si ricorda comunque che l'importo del CONTRIBUTO 1 da riportare nella domanda di liquidazione non potrà essere maggiore all'importo concesso</t>
    </r>
  </si>
  <si>
    <t>DATA ASSEGNAZIONE NUCLEO</t>
  </si>
  <si>
    <t>VERIFICA CONCORDATO</t>
  </si>
  <si>
    <t xml:space="preserve">VERIFICA SCONTO </t>
  </si>
  <si>
    <t>Sottrazione degli IMPORTI RISULTATI ERRATI DALLE VERIFICHE (colonne V-W)</t>
  </si>
  <si>
    <t>TOTALE 
SCONTO</t>
  </si>
  <si>
    <t>TOTALE SCONTO ANNUO APPLICATO</t>
  </si>
  <si>
    <t>N di anni di vincolo di destinazione ad Ers alloggi come da convenzione/atto unilaterale  sottoscritti di cui all'art. 4.2 del Bando</t>
  </si>
  <si>
    <t>ID. Intervento come da DD  15404 del 26/07/24</t>
  </si>
  <si>
    <t>Descrizione della 
voce di spesa</t>
  </si>
  <si>
    <t>La QUOTA PARTE è calcolata in relazione al peso percentuale delle superfici delle parti comuni e degli spazi per i servizi all'abitare sulla superficia totale 
(in quota % come da ALLEGATO Quadro economico, fonti di finanziamento e piano economico-finanziario)</t>
  </si>
  <si>
    <t>1 RATA CONTRIBUTO 2 (50%)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</si>
</sst>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&quot;€ &quot;* #,##0.00_-;&quot;-€ &quot;* #,##0.00_-;_-&quot;€ &quot;* \-??_-;_-@_-"/>
    <numFmt numFmtId="165" formatCode="_-* #,##0.00\ _€_-;\-* #,##0.00\ _€_-;_-* &quot;-&quot;??\ _€_-;_-@_-"/>
  </numFmts>
  <fonts count="3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Roboto"/>
    </font>
    <font>
      <b/>
      <sz val="11"/>
      <color indexed="8"/>
      <name val="Roboto"/>
    </font>
    <font>
      <sz val="11"/>
      <color indexed="8"/>
      <name val="Roboto"/>
    </font>
    <font>
      <sz val="8"/>
      <name val="Arial"/>
      <family val="2"/>
    </font>
    <font>
      <b/>
      <sz val="11"/>
      <color rgb="FFFF0000"/>
      <name val="Roboto"/>
    </font>
    <font>
      <i/>
      <sz val="11"/>
      <name val="Roboto"/>
    </font>
    <font>
      <b/>
      <sz val="11"/>
      <color rgb="FF0070C0"/>
      <name val="Roboto"/>
    </font>
    <font>
      <sz val="11"/>
      <color rgb="FF0070C0"/>
      <name val="Roboto"/>
    </font>
    <font>
      <b/>
      <i/>
      <sz val="11"/>
      <color rgb="FF0070C0"/>
      <name val="Roboto"/>
    </font>
    <font>
      <i/>
      <sz val="11"/>
      <color rgb="FF0070C0"/>
      <name val="Roboto"/>
    </font>
    <font>
      <b/>
      <sz val="14"/>
      <color rgb="FF0070C0"/>
      <name val="Roboto"/>
    </font>
    <font>
      <b/>
      <sz val="11"/>
      <name val="Roboto"/>
    </font>
    <font>
      <sz val="11"/>
      <color rgb="FFFF0000"/>
      <name val="Roboto"/>
    </font>
    <font>
      <i/>
      <sz val="11"/>
      <color rgb="FFFF0000"/>
      <name val="Roboto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Roboto"/>
    </font>
    <font>
      <sz val="1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70C0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b/>
      <sz val="11"/>
      <color theme="8"/>
      <name val="Roboto"/>
    </font>
    <font>
      <b/>
      <i/>
      <sz val="11"/>
      <color rgb="FFFF0000"/>
      <name val="Roboto"/>
    </font>
    <font>
      <sz val="9"/>
      <color rgb="FF0070C0"/>
      <name val="Roboto"/>
    </font>
  </fonts>
  <fills count="11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44" fontId="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73">
    <xf numFmtId="0" fontId="0" fillId="0" borderId="0" xfId="0"/>
    <xf numFmtId="0" fontId="5" fillId="0" borderId="0" xfId="0" applyFont="1"/>
    <xf numFmtId="44" fontId="5" fillId="0" borderId="0" xfId="3" applyFont="1"/>
    <xf numFmtId="0" fontId="10" fillId="0" borderId="0" xfId="0" applyFont="1"/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4" fontId="13" fillId="0" borderId="0" xfId="1" applyNumberFormat="1" applyFont="1" applyAlignment="1">
      <alignment horizontal="center" vertical="center"/>
    </xf>
    <xf numFmtId="164" fontId="13" fillId="0" borderId="0" xfId="1" applyNumberFormat="1" applyFont="1" applyAlignment="1">
      <alignment vertical="center"/>
    </xf>
    <xf numFmtId="10" fontId="13" fillId="0" borderId="0" xfId="1" applyNumberFormat="1" applyFont="1" applyAlignment="1">
      <alignment vertical="center"/>
    </xf>
    <xf numFmtId="0" fontId="14" fillId="0" borderId="1" xfId="1" applyFont="1" applyBorder="1" applyAlignment="1">
      <alignment horizontal="center" vertical="center"/>
    </xf>
    <xf numFmtId="4" fontId="14" fillId="0" borderId="1" xfId="1" applyNumberFormat="1" applyFont="1" applyBorder="1" applyAlignment="1">
      <alignment horizontal="center" vertical="center"/>
    </xf>
    <xf numFmtId="164" fontId="14" fillId="0" borderId="1" xfId="1" applyNumberFormat="1" applyFont="1" applyBorder="1" applyAlignment="1">
      <alignment vertical="center"/>
    </xf>
    <xf numFmtId="164" fontId="14" fillId="4" borderId="1" xfId="1" applyNumberFormat="1" applyFont="1" applyFill="1" applyBorder="1" applyAlignment="1">
      <alignment vertical="center"/>
    </xf>
    <xf numFmtId="10" fontId="14" fillId="0" borderId="1" xfId="1" applyNumberFormat="1" applyFont="1" applyBorder="1" applyAlignment="1">
      <alignment horizontal="center" vertical="center"/>
    </xf>
    <xf numFmtId="164" fontId="14" fillId="5" borderId="1" xfId="1" applyNumberFormat="1" applyFont="1" applyFill="1" applyBorder="1" applyAlignment="1">
      <alignment vertical="center"/>
    </xf>
    <xf numFmtId="0" fontId="12" fillId="3" borderId="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2" fillId="0" borderId="0" xfId="3" applyNumberFormat="1" applyFont="1" applyAlignment="1">
      <alignment vertical="center" wrapText="1"/>
    </xf>
    <xf numFmtId="0" fontId="16" fillId="0" borderId="0" xfId="0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7" fillId="6" borderId="1" xfId="1" applyFont="1" applyFill="1" applyBorder="1" applyAlignment="1">
      <alignment horizontal="center" vertical="center" wrapText="1"/>
    </xf>
    <xf numFmtId="0" fontId="7" fillId="6" borderId="1" xfId="1" applyFont="1" applyFill="1" applyBorder="1" applyAlignment="1">
      <alignment horizontal="center" vertical="center"/>
    </xf>
    <xf numFmtId="4" fontId="7" fillId="0" borderId="1" xfId="1" applyNumberFormat="1" applyFont="1" applyBorder="1" applyAlignment="1">
      <alignment horizontal="center" vertical="center"/>
    </xf>
    <xf numFmtId="164" fontId="7" fillId="0" borderId="1" xfId="1" applyNumberFormat="1" applyFont="1" applyBorder="1" applyAlignment="1">
      <alignment vertical="center"/>
    </xf>
    <xf numFmtId="164" fontId="7" fillId="4" borderId="1" xfId="1" applyNumberFormat="1" applyFont="1" applyFill="1" applyBorder="1" applyAlignment="1">
      <alignment vertical="center"/>
    </xf>
    <xf numFmtId="10" fontId="7" fillId="0" borderId="1" xfId="1" applyNumberFormat="1" applyFont="1" applyBorder="1" applyAlignment="1">
      <alignment horizontal="center" vertical="center"/>
    </xf>
    <xf numFmtId="164" fontId="7" fillId="5" borderId="1" xfId="1" applyNumberFormat="1" applyFont="1" applyFill="1" applyBorder="1" applyAlignment="1">
      <alignment vertical="center"/>
    </xf>
    <xf numFmtId="44" fontId="16" fillId="0" borderId="0" xfId="0" applyNumberFormat="1" applyFont="1" applyAlignment="1">
      <alignment horizontal="center" vertical="center"/>
    </xf>
    <xf numFmtId="164" fontId="7" fillId="8" borderId="1" xfId="1" applyNumberFormat="1" applyFont="1" applyFill="1" applyBorder="1" applyAlignment="1">
      <alignment horizontal="center" vertical="center" wrapText="1"/>
    </xf>
    <xf numFmtId="164" fontId="5" fillId="9" borderId="1" xfId="1" applyNumberFormat="1" applyFont="1" applyFill="1" applyBorder="1" applyAlignment="1">
      <alignment horizontal="center" vertical="center" wrapText="1"/>
    </xf>
    <xf numFmtId="164" fontId="7" fillId="9" borderId="1" xfId="1" applyNumberFormat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vertical="center"/>
    </xf>
    <xf numFmtId="0" fontId="16" fillId="0" borderId="4" xfId="1" applyFont="1" applyBorder="1" applyAlignment="1">
      <alignment vertical="center"/>
    </xf>
    <xf numFmtId="0" fontId="16" fillId="0" borderId="3" xfId="1" applyFont="1" applyBorder="1" applyAlignment="1">
      <alignment vertical="center"/>
    </xf>
    <xf numFmtId="0" fontId="18" fillId="0" borderId="0" xfId="0" applyFont="1"/>
    <xf numFmtId="0" fontId="22" fillId="0" borderId="0" xfId="0" applyFont="1" applyAlignment="1">
      <alignment horizontal="center"/>
    </xf>
    <xf numFmtId="0" fontId="19" fillId="0" borderId="8" xfId="0" applyFont="1" applyBorder="1" applyAlignment="1">
      <alignment horizontal="left"/>
    </xf>
    <xf numFmtId="0" fontId="19" fillId="0" borderId="9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15" fillId="0" borderId="0" xfId="1" applyFont="1" applyAlignment="1">
      <alignment vertical="center"/>
    </xf>
    <xf numFmtId="164" fontId="14" fillId="0" borderId="2" xfId="1" applyNumberFormat="1" applyFont="1" applyBorder="1" applyAlignment="1">
      <alignment vertical="center"/>
    </xf>
    <xf numFmtId="165" fontId="18" fillId="0" borderId="1" xfId="0" applyNumberFormat="1" applyFont="1" applyBorder="1" applyAlignment="1">
      <alignment horizontal="center"/>
    </xf>
    <xf numFmtId="0" fontId="20" fillId="0" borderId="0" xfId="0" applyFont="1"/>
    <xf numFmtId="0" fontId="19" fillId="0" borderId="0" xfId="0" applyFont="1" applyAlignment="1">
      <alignment horizontal="left"/>
    </xf>
    <xf numFmtId="0" fontId="16" fillId="0" borderId="0" xfId="1" applyFont="1" applyAlignment="1">
      <alignment horizontal="left" vertical="center"/>
    </xf>
    <xf numFmtId="165" fontId="12" fillId="0" borderId="0" xfId="0" applyNumberFormat="1" applyFont="1"/>
    <xf numFmtId="164" fontId="14" fillId="5" borderId="2" xfId="1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26" fillId="9" borderId="1" xfId="1" applyFont="1" applyFill="1" applyBorder="1" applyAlignment="1">
      <alignment horizontal="center" vertical="center" wrapText="1"/>
    </xf>
    <xf numFmtId="0" fontId="0" fillId="10" borderId="1" xfId="1" applyFont="1" applyFill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4" fontId="19" fillId="0" borderId="0" xfId="0" applyNumberFormat="1" applyFont="1"/>
    <xf numFmtId="49" fontId="27" fillId="0" borderId="0" xfId="3" applyNumberFormat="1" applyFont="1" applyAlignment="1">
      <alignment vertical="center" wrapText="1"/>
    </xf>
    <xf numFmtId="165" fontId="18" fillId="5" borderId="1" xfId="0" applyNumberFormat="1" applyFont="1" applyFill="1" applyBorder="1" applyAlignment="1">
      <alignment horizontal="center" vertical="center"/>
    </xf>
    <xf numFmtId="49" fontId="28" fillId="0" borderId="0" xfId="3" applyNumberFormat="1" applyFont="1" applyAlignment="1">
      <alignment vertical="top" wrapText="1"/>
    </xf>
    <xf numFmtId="0" fontId="19" fillId="0" borderId="0" xfId="0" applyFont="1" applyAlignment="1">
      <alignment wrapText="1"/>
    </xf>
    <xf numFmtId="0" fontId="19" fillId="0" borderId="7" xfId="0" applyFont="1" applyBorder="1" applyAlignment="1">
      <alignment vertical="center" wrapText="1"/>
    </xf>
    <xf numFmtId="0" fontId="20" fillId="2" borderId="1" xfId="1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center" wrapText="1"/>
    </xf>
    <xf numFmtId="0" fontId="21" fillId="0" borderId="0" xfId="0" applyFont="1" applyAlignment="1">
      <alignment vertical="center"/>
    </xf>
    <xf numFmtId="0" fontId="24" fillId="0" borderId="0" xfId="0" applyFont="1"/>
    <xf numFmtId="0" fontId="20" fillId="2" borderId="1" xfId="1" applyFont="1" applyFill="1" applyBorder="1" applyAlignment="1">
      <alignment vertical="center"/>
    </xf>
    <xf numFmtId="0" fontId="32" fillId="0" borderId="1" xfId="0" applyFont="1" applyBorder="1" applyAlignment="1">
      <alignment horizontal="center" vertical="center"/>
    </xf>
    <xf numFmtId="14" fontId="32" fillId="0" borderId="1" xfId="0" applyNumberFormat="1" applyFont="1" applyBorder="1" applyAlignment="1">
      <alignment horizontal="center" vertical="center"/>
    </xf>
    <xf numFmtId="14" fontId="32" fillId="0" borderId="2" xfId="3" applyNumberFormat="1" applyFont="1" applyBorder="1" applyAlignment="1">
      <alignment horizontal="center" vertical="center"/>
    </xf>
    <xf numFmtId="44" fontId="32" fillId="0" borderId="1" xfId="3" applyFont="1" applyBorder="1" applyAlignment="1">
      <alignment horizontal="center" vertical="center"/>
    </xf>
    <xf numFmtId="14" fontId="32" fillId="0" borderId="1" xfId="3" applyNumberFormat="1" applyFont="1" applyBorder="1" applyAlignment="1">
      <alignment horizontal="center" vertical="center"/>
    </xf>
    <xf numFmtId="44" fontId="32" fillId="0" borderId="5" xfId="3" applyFont="1" applyBorder="1" applyAlignment="1">
      <alignment horizontal="center" vertical="center"/>
    </xf>
    <xf numFmtId="44" fontId="21" fillId="5" borderId="7" xfId="0" applyNumberFormat="1" applyFont="1" applyFill="1" applyBorder="1" applyAlignment="1">
      <alignment vertical="center" wrapText="1"/>
    </xf>
    <xf numFmtId="0" fontId="24" fillId="0" borderId="0" xfId="0" applyFont="1" applyAlignment="1">
      <alignment vertical="center" wrapText="1"/>
    </xf>
    <xf numFmtId="0" fontId="12" fillId="9" borderId="1" xfId="1" applyFont="1" applyFill="1" applyBorder="1" applyAlignment="1">
      <alignment horizontal="center" vertical="center" wrapText="1"/>
    </xf>
    <xf numFmtId="165" fontId="12" fillId="5" borderId="1" xfId="0" applyNumberFormat="1" applyFont="1" applyFill="1" applyBorder="1" applyAlignment="1">
      <alignment vertical="center"/>
    </xf>
    <xf numFmtId="165" fontId="11" fillId="0" borderId="1" xfId="0" applyNumberFormat="1" applyFont="1" applyBorder="1" applyAlignment="1">
      <alignment horizontal="center" vertical="center"/>
    </xf>
    <xf numFmtId="0" fontId="19" fillId="9" borderId="1" xfId="0" applyFont="1" applyFill="1" applyBorder="1" applyAlignment="1">
      <alignment horizontal="center" vertical="center" wrapText="1"/>
    </xf>
    <xf numFmtId="0" fontId="19" fillId="7" borderId="8" xfId="0" applyFont="1" applyFill="1" applyBorder="1" applyAlignment="1">
      <alignment horizontal="center"/>
    </xf>
    <xf numFmtId="0" fontId="19" fillId="7" borderId="9" xfId="0" applyFont="1" applyFill="1" applyBorder="1" applyAlignment="1">
      <alignment horizontal="center"/>
    </xf>
    <xf numFmtId="0" fontId="19" fillId="7" borderId="10" xfId="0" applyFont="1" applyFill="1" applyBorder="1" applyAlignment="1">
      <alignment horizontal="center"/>
    </xf>
    <xf numFmtId="0" fontId="16" fillId="0" borderId="0" xfId="1" applyFont="1" applyAlignment="1">
      <alignment horizontal="left" vertical="center"/>
    </xf>
    <xf numFmtId="0" fontId="19" fillId="10" borderId="2" xfId="0" applyFont="1" applyFill="1" applyBorder="1" applyAlignment="1">
      <alignment horizontal="center" vertical="center" wrapText="1"/>
    </xf>
    <xf numFmtId="0" fontId="19" fillId="10" borderId="3" xfId="0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0" fillId="0" borderId="6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 vertical="center" wrapText="1"/>
    </xf>
    <xf numFmtId="0" fontId="19" fillId="10" borderId="6" xfId="1" applyFont="1" applyFill="1" applyBorder="1" applyAlignment="1">
      <alignment horizontal="center" vertical="center" wrapText="1"/>
    </xf>
    <xf numFmtId="0" fontId="19" fillId="10" borderId="5" xfId="1" applyFont="1" applyFill="1" applyBorder="1" applyAlignment="1">
      <alignment horizontal="center" vertical="center" wrapText="1"/>
    </xf>
    <xf numFmtId="0" fontId="25" fillId="9" borderId="4" xfId="1" applyFont="1" applyFill="1" applyBorder="1" applyAlignment="1">
      <alignment horizontal="center" vertical="center" wrapText="1"/>
    </xf>
    <xf numFmtId="0" fontId="25" fillId="9" borderId="3" xfId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29" fillId="0" borderId="0" xfId="3" applyNumberFormat="1" applyFont="1" applyAlignment="1">
      <alignment horizontal="left" vertical="top" wrapText="1"/>
    </xf>
    <xf numFmtId="0" fontId="16" fillId="0" borderId="2" xfId="1" applyFont="1" applyBorder="1" applyAlignment="1">
      <alignment horizontal="left" vertical="center"/>
    </xf>
    <xf numFmtId="0" fontId="16" fillId="0" borderId="4" xfId="1" applyFont="1" applyBorder="1" applyAlignment="1">
      <alignment horizontal="left" vertical="center"/>
    </xf>
    <xf numFmtId="0" fontId="16" fillId="0" borderId="3" xfId="1" applyFont="1" applyBorder="1" applyAlignment="1">
      <alignment horizontal="left" vertical="center"/>
    </xf>
    <xf numFmtId="0" fontId="19" fillId="7" borderId="8" xfId="0" applyFont="1" applyFill="1" applyBorder="1" applyAlignment="1">
      <alignment horizontal="left"/>
    </xf>
    <xf numFmtId="0" fontId="19" fillId="7" borderId="9" xfId="0" applyFont="1" applyFill="1" applyBorder="1" applyAlignment="1">
      <alignment horizontal="left"/>
    </xf>
    <xf numFmtId="0" fontId="19" fillId="7" borderId="10" xfId="0" applyFont="1" applyFill="1" applyBorder="1" applyAlignment="1">
      <alignment horizontal="left"/>
    </xf>
    <xf numFmtId="0" fontId="6" fillId="6" borderId="2" xfId="1" applyFont="1" applyFill="1" applyBorder="1" applyAlignment="1">
      <alignment horizontal="center" vertical="center"/>
    </xf>
    <xf numFmtId="0" fontId="6" fillId="6" borderId="4" xfId="1" applyFont="1" applyFill="1" applyBorder="1" applyAlignment="1">
      <alignment horizontal="center" vertical="center"/>
    </xf>
    <xf numFmtId="0" fontId="6" fillId="6" borderId="3" xfId="1" applyFont="1" applyFill="1" applyBorder="1" applyAlignment="1">
      <alignment horizontal="center" vertical="center"/>
    </xf>
    <xf numFmtId="0" fontId="6" fillId="9" borderId="1" xfId="1" applyFont="1" applyFill="1" applyBorder="1" applyAlignment="1">
      <alignment horizontal="center" vertical="center" wrapText="1"/>
    </xf>
    <xf numFmtId="0" fontId="10" fillId="0" borderId="11" xfId="1" applyFont="1" applyBorder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44" fontId="5" fillId="0" borderId="0" xfId="3" applyFont="1" applyAlignment="1">
      <alignment vertical="center" wrapText="1"/>
    </xf>
    <xf numFmtId="0" fontId="11" fillId="3" borderId="2" xfId="1" applyFont="1" applyFill="1" applyBorder="1" applyAlignment="1">
      <alignment horizontal="center" vertical="center"/>
    </xf>
    <xf numFmtId="0" fontId="11" fillId="3" borderId="4" xfId="1" applyFont="1" applyFill="1" applyBorder="1" applyAlignment="1">
      <alignment horizontal="center" vertical="center"/>
    </xf>
    <xf numFmtId="0" fontId="11" fillId="3" borderId="3" xfId="1" applyFont="1" applyFill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0" fillId="7" borderId="8" xfId="0" applyFont="1" applyFill="1" applyBorder="1" applyAlignment="1">
      <alignment horizontal="center"/>
    </xf>
    <xf numFmtId="0" fontId="20" fillId="7" borderId="9" xfId="0" applyFont="1" applyFill="1" applyBorder="1" applyAlignment="1">
      <alignment horizontal="center"/>
    </xf>
    <xf numFmtId="0" fontId="20" fillId="7" borderId="10" xfId="0" applyFont="1" applyFill="1" applyBorder="1" applyAlignment="1">
      <alignment horizontal="center"/>
    </xf>
    <xf numFmtId="0" fontId="32" fillId="0" borderId="6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44" fontId="32" fillId="0" borderId="6" xfId="3" applyFont="1" applyBorder="1" applyAlignment="1">
      <alignment horizontal="center" vertical="center" wrapText="1"/>
    </xf>
    <xf numFmtId="44" fontId="32" fillId="0" borderId="12" xfId="3" applyFont="1" applyBorder="1" applyAlignment="1">
      <alignment horizontal="center" vertical="center" wrapText="1"/>
    </xf>
    <xf numFmtId="44" fontId="32" fillId="0" borderId="5" xfId="3" applyFont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left"/>
    </xf>
    <xf numFmtId="0" fontId="20" fillId="0" borderId="10" xfId="0" applyFont="1" applyFill="1" applyBorder="1" applyAlignment="1">
      <alignment horizontal="left"/>
    </xf>
    <xf numFmtId="0" fontId="0" fillId="7" borderId="0" xfId="0" applyFill="1" applyAlignment="1">
      <alignment vertical="center" wrapText="1"/>
    </xf>
    <xf numFmtId="0" fontId="19" fillId="0" borderId="1" xfId="0" applyFont="1" applyBorder="1" applyAlignment="1">
      <alignment horizontal="left" vertical="center"/>
    </xf>
    <xf numFmtId="164" fontId="6" fillId="5" borderId="1" xfId="1" applyNumberFormat="1" applyFont="1" applyFill="1" applyBorder="1" applyAlignment="1">
      <alignment vertical="center"/>
    </xf>
    <xf numFmtId="0" fontId="23" fillId="9" borderId="1" xfId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9" fillId="9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165" fontId="35" fillId="0" borderId="0" xfId="0" applyNumberFormat="1" applyFont="1"/>
    <xf numFmtId="49" fontId="36" fillId="0" borderId="0" xfId="3" applyNumberFormat="1" applyFont="1" applyAlignment="1">
      <alignment horizontal="left" vertical="center" wrapText="1"/>
    </xf>
    <xf numFmtId="0" fontId="14" fillId="0" borderId="1" xfId="0" applyFont="1" applyBorder="1" applyAlignment="1">
      <alignment horizontal="center"/>
    </xf>
    <xf numFmtId="0" fontId="5" fillId="0" borderId="0" xfId="0" applyFont="1" applyFill="1"/>
    <xf numFmtId="0" fontId="7" fillId="0" borderId="0" xfId="1" applyFont="1" applyFill="1" applyBorder="1" applyAlignment="1">
      <alignment horizontal="center" vertical="center"/>
    </xf>
    <xf numFmtId="0" fontId="5" fillId="0" borderId="0" xfId="0" applyFont="1" applyFill="1" applyBorder="1"/>
    <xf numFmtId="4" fontId="7" fillId="0" borderId="0" xfId="1" applyNumberFormat="1" applyFont="1" applyFill="1" applyBorder="1" applyAlignment="1">
      <alignment horizontal="center" vertical="center"/>
    </xf>
    <xf numFmtId="164" fontId="7" fillId="0" borderId="0" xfId="1" applyNumberFormat="1" applyFont="1" applyFill="1" applyBorder="1" applyAlignment="1">
      <alignment vertical="center"/>
    </xf>
    <xf numFmtId="10" fontId="7" fillId="0" borderId="0" xfId="1" applyNumberFormat="1" applyFont="1" applyFill="1" applyBorder="1" applyAlignment="1">
      <alignment horizontal="center" vertical="center"/>
    </xf>
    <xf numFmtId="0" fontId="0" fillId="0" borderId="0" xfId="0" applyFill="1"/>
    <xf numFmtId="164" fontId="6" fillId="0" borderId="0" xfId="1" applyNumberFormat="1" applyFont="1" applyFill="1" applyBorder="1" applyAlignment="1">
      <alignment vertical="center"/>
    </xf>
    <xf numFmtId="164" fontId="6" fillId="5" borderId="7" xfId="1" applyNumberFormat="1" applyFont="1" applyFill="1" applyBorder="1" applyAlignment="1">
      <alignment vertical="center"/>
    </xf>
    <xf numFmtId="10" fontId="6" fillId="0" borderId="7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4" fillId="9" borderId="2" xfId="1" applyFont="1" applyFill="1" applyBorder="1" applyAlignment="1">
      <alignment horizontal="center" vertical="center" wrapText="1"/>
    </xf>
    <xf numFmtId="0" fontId="34" fillId="9" borderId="4" xfId="1" applyFont="1" applyFill="1" applyBorder="1" applyAlignment="1">
      <alignment horizontal="center" vertical="center" wrapText="1"/>
    </xf>
    <xf numFmtId="0" fontId="34" fillId="9" borderId="3" xfId="1" applyFont="1" applyFill="1" applyBorder="1" applyAlignment="1">
      <alignment horizontal="center" vertical="center" wrapText="1"/>
    </xf>
    <xf numFmtId="44" fontId="32" fillId="0" borderId="0" xfId="3" applyFont="1" applyBorder="1" applyAlignment="1">
      <alignment horizontal="center" vertical="center"/>
    </xf>
    <xf numFmtId="0" fontId="0" fillId="0" borderId="0" xfId="0" applyBorder="1"/>
    <xf numFmtId="0" fontId="32" fillId="0" borderId="0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2" fillId="0" borderId="0" xfId="0" applyFont="1" applyBorder="1" applyAlignment="1">
      <alignment vertical="center"/>
    </xf>
    <xf numFmtId="44" fontId="20" fillId="5" borderId="13" xfId="3" applyFont="1" applyFill="1" applyBorder="1" applyAlignment="1">
      <alignment horizontal="center" vertical="center"/>
    </xf>
    <xf numFmtId="44" fontId="20" fillId="5" borderId="0" xfId="3" applyFont="1" applyFill="1" applyBorder="1" applyAlignment="1">
      <alignment horizontal="center" vertical="center"/>
    </xf>
    <xf numFmtId="44" fontId="33" fillId="0" borderId="6" xfId="3" applyFont="1" applyBorder="1" applyAlignment="1">
      <alignment horizontal="center" vertical="center"/>
    </xf>
    <xf numFmtId="44" fontId="33" fillId="0" borderId="3" xfId="3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30" fillId="2" borderId="1" xfId="4" applyFont="1" applyFill="1" applyBorder="1" applyAlignment="1">
      <alignment horizontal="center" vertical="center" wrapText="1"/>
    </xf>
    <xf numFmtId="0" fontId="30" fillId="2" borderId="6" xfId="4" applyFont="1" applyFill="1" applyBorder="1" applyAlignment="1">
      <alignment horizontal="center" vertical="center" wrapText="1"/>
    </xf>
    <xf numFmtId="49" fontId="32" fillId="0" borderId="6" xfId="3" applyNumberFormat="1" applyFont="1" applyBorder="1" applyAlignment="1">
      <alignment horizontal="center" vertical="center" wrapText="1"/>
    </xf>
    <xf numFmtId="49" fontId="32" fillId="0" borderId="12" xfId="3" applyNumberFormat="1" applyFont="1" applyBorder="1" applyAlignment="1">
      <alignment horizontal="center" vertical="center" wrapText="1"/>
    </xf>
    <xf numFmtId="49" fontId="32" fillId="0" borderId="5" xfId="3" applyNumberFormat="1" applyFont="1" applyBorder="1" applyAlignment="1">
      <alignment horizontal="center" vertical="center" wrapText="1"/>
    </xf>
  </cellXfs>
  <cellStyles count="6">
    <cellStyle name="Excel Built-in Normal" xfId="1" xr:uid="{00000000-0005-0000-0000-000000000000}"/>
    <cellStyle name="Normal" xfId="2" xr:uid="{00000000-0005-0000-0000-000002000000}"/>
    <cellStyle name="Normale" xfId="0" builtinId="0"/>
    <cellStyle name="Normale 2" xfId="4" xr:uid="{17AF0F4C-04C6-489D-BD3D-177B3DA806EC}"/>
    <cellStyle name="Valuta" xfId="3" builtinId="4"/>
    <cellStyle name="Valuta 2" xfId="5" xr:uid="{57E0CBD4-1240-44A4-8B9E-D26E0A61BAEB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AE3F3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266701</xdr:colOff>
      <xdr:row>0</xdr:row>
      <xdr:rowOff>103622</xdr:rowOff>
    </xdr:from>
    <xdr:to>
      <xdr:col>2</xdr:col>
      <xdr:colOff>257176</xdr:colOff>
      <xdr:row>0</xdr:row>
      <xdr:rowOff>590298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F8BCC2B-43CB-4A29-89A2-D78F62B93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981" y="103622"/>
          <a:ext cx="1295400" cy="4866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192521</xdr:rowOff>
    </xdr:from>
    <xdr:to>
      <xdr:col>4</xdr:col>
      <xdr:colOff>247650</xdr:colOff>
      <xdr:row>0</xdr:row>
      <xdr:rowOff>647132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B7523AD-E8A7-47FC-8DBC-8E07D4AC0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92521"/>
          <a:ext cx="2038350" cy="4546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50799</xdr:colOff>
      <xdr:row>0</xdr:row>
      <xdr:rowOff>0</xdr:rowOff>
    </xdr:from>
    <xdr:to>
      <xdr:col>1</xdr:col>
      <xdr:colOff>1895475</xdr:colOff>
      <xdr:row>0</xdr:row>
      <xdr:rowOff>505320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3A03D6D-2EF2-4F58-9FAB-3EAD81752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399" y="0"/>
          <a:ext cx="1844676" cy="505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1A55A-0AF4-476E-B188-996C9363C69A}">
  <dimension ref="A1:V21"/>
  <sheetViews>
    <sheetView topLeftCell="D1" workbookViewId="0">
      <selection activeCell="U8" sqref="U8"/>
    </sheetView>
  </sheetViews>
  <sheetFormatPr defaultRowHeight="12.75" x14ac:dyDescent="0.2"/>
  <cols>
    <col min="1" max="1" width="4.85546875" customWidth="1"/>
    <col min="2" max="2" width="18.5703125" customWidth="1"/>
    <col min="3" max="3" width="15.5703125" customWidth="1"/>
    <col min="7" max="8" width="17.28515625" customWidth="1"/>
    <col min="9" max="9" width="10.42578125" customWidth="1"/>
    <col min="10" max="10" width="9" customWidth="1"/>
    <col min="11" max="11" width="25.140625" customWidth="1"/>
    <col min="12" max="12" width="25.7109375" customWidth="1"/>
    <col min="13" max="13" width="17.85546875" customWidth="1"/>
    <col min="14" max="14" width="12.140625" customWidth="1"/>
    <col min="17" max="17" width="13.85546875" customWidth="1"/>
    <col min="18" max="18" width="16.140625" customWidth="1"/>
    <col min="19" max="19" width="12.5703125" customWidth="1"/>
    <col min="20" max="20" width="16.5703125" customWidth="1"/>
    <col min="21" max="21" width="14.42578125" customWidth="1"/>
  </cols>
  <sheetData>
    <row r="1" spans="1:22" s="1" customFormat="1" ht="60" customHeight="1" x14ac:dyDescent="0.25"/>
    <row r="2" spans="1:22" s="1" customFormat="1" ht="15" x14ac:dyDescent="0.25">
      <c r="B2" s="20" t="s">
        <v>0</v>
      </c>
    </row>
    <row r="3" spans="1:22" s="1" customFormat="1" ht="15" x14ac:dyDescent="0.25">
      <c r="B3" s="20"/>
    </row>
    <row r="4" spans="1:22" ht="15" x14ac:dyDescent="0.25">
      <c r="A4" s="1"/>
      <c r="B4" s="86" t="s">
        <v>62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38"/>
    </row>
    <row r="5" spans="1:22" ht="15.75" thickBot="1" x14ac:dyDescent="0.3">
      <c r="A5" s="1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38"/>
    </row>
    <row r="6" spans="1:22" ht="16.5" thickBot="1" x14ac:dyDescent="0.3">
      <c r="B6" s="89" t="s">
        <v>12</v>
      </c>
      <c r="C6" s="90"/>
      <c r="D6" s="90"/>
      <c r="E6" s="90"/>
      <c r="F6" s="91"/>
      <c r="G6" s="83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5"/>
      <c r="U6" s="39"/>
      <c r="V6" s="39"/>
    </row>
    <row r="7" spans="1:22" s="1" customFormat="1" ht="10.5" customHeight="1" x14ac:dyDescent="0.25">
      <c r="B7" s="20"/>
    </row>
    <row r="8" spans="1:22" s="52" customFormat="1" ht="35.450000000000003" customHeight="1" x14ac:dyDescent="0.2">
      <c r="B8" s="92" t="s">
        <v>12</v>
      </c>
      <c r="C8" s="82" t="s">
        <v>78</v>
      </c>
      <c r="D8" s="82"/>
      <c r="E8" s="82"/>
      <c r="F8" s="82"/>
      <c r="G8" s="82"/>
      <c r="H8" s="82"/>
      <c r="I8" s="96" t="s">
        <v>73</v>
      </c>
      <c r="J8" s="96"/>
      <c r="K8" s="96"/>
      <c r="L8" s="97"/>
      <c r="M8" s="87" t="s">
        <v>70</v>
      </c>
      <c r="N8" s="88"/>
      <c r="O8" s="94" t="s">
        <v>10</v>
      </c>
      <c r="P8" s="94" t="s">
        <v>11</v>
      </c>
      <c r="Q8" s="87" t="s">
        <v>69</v>
      </c>
      <c r="R8" s="88"/>
      <c r="S8" s="87" t="s">
        <v>68</v>
      </c>
      <c r="T8" s="88"/>
      <c r="U8" s="130" t="s">
        <v>94</v>
      </c>
    </row>
    <row r="9" spans="1:22" s="52" customFormat="1" ht="51" x14ac:dyDescent="0.2">
      <c r="B9" s="93"/>
      <c r="C9" s="53" t="s">
        <v>1</v>
      </c>
      <c r="D9" s="53" t="s">
        <v>2</v>
      </c>
      <c r="E9" s="53" t="s">
        <v>3</v>
      </c>
      <c r="F9" s="53" t="s">
        <v>4</v>
      </c>
      <c r="G9" s="53" t="s">
        <v>5</v>
      </c>
      <c r="H9" s="53" t="s">
        <v>6</v>
      </c>
      <c r="I9" s="53" t="s">
        <v>74</v>
      </c>
      <c r="J9" s="53" t="s">
        <v>75</v>
      </c>
      <c r="K9" s="53" t="s">
        <v>76</v>
      </c>
      <c r="L9" s="53" t="s">
        <v>77</v>
      </c>
      <c r="M9" s="54" t="s">
        <v>64</v>
      </c>
      <c r="N9" s="54" t="s">
        <v>65</v>
      </c>
      <c r="O9" s="95"/>
      <c r="P9" s="95"/>
      <c r="Q9" s="54" t="s">
        <v>66</v>
      </c>
      <c r="R9" s="54" t="s">
        <v>67</v>
      </c>
      <c r="S9" s="54" t="s">
        <v>71</v>
      </c>
      <c r="T9" s="54" t="s">
        <v>72</v>
      </c>
    </row>
    <row r="10" spans="1:22" x14ac:dyDescent="0.2">
      <c r="B10" s="55"/>
      <c r="C10" s="56"/>
      <c r="D10" s="56"/>
      <c r="E10" s="56"/>
      <c r="F10" s="56"/>
      <c r="G10" s="57"/>
      <c r="H10" s="56"/>
      <c r="I10" s="56"/>
      <c r="J10" s="56"/>
      <c r="K10" s="56"/>
      <c r="L10" s="57"/>
      <c r="M10" s="58"/>
      <c r="N10" s="57"/>
      <c r="O10" s="58"/>
      <c r="P10" s="58"/>
      <c r="Q10" s="58"/>
      <c r="R10" s="57"/>
      <c r="S10" s="59"/>
      <c r="T10" s="59"/>
    </row>
    <row r="11" spans="1:22" x14ac:dyDescent="0.2">
      <c r="B11" s="55"/>
      <c r="C11" s="56"/>
      <c r="D11" s="56"/>
      <c r="E11" s="56"/>
      <c r="F11" s="56"/>
      <c r="G11" s="57"/>
      <c r="H11" s="56"/>
      <c r="I11" s="56"/>
      <c r="J11" s="56"/>
      <c r="K11" s="56"/>
      <c r="L11" s="57"/>
      <c r="M11" s="58"/>
      <c r="N11" s="57"/>
      <c r="O11" s="58"/>
      <c r="P11" s="58"/>
      <c r="Q11" s="58"/>
      <c r="R11" s="57"/>
      <c r="S11" s="59"/>
      <c r="T11" s="59"/>
    </row>
    <row r="12" spans="1:22" x14ac:dyDescent="0.2">
      <c r="B12" s="55"/>
      <c r="C12" s="56"/>
      <c r="D12" s="56"/>
      <c r="E12" s="56"/>
      <c r="F12" s="56"/>
      <c r="G12" s="57"/>
      <c r="H12" s="56"/>
      <c r="I12" s="56"/>
      <c r="J12" s="56"/>
      <c r="K12" s="56"/>
      <c r="L12" s="57"/>
      <c r="M12" s="58"/>
      <c r="N12" s="57"/>
      <c r="O12" s="58"/>
      <c r="P12" s="58"/>
      <c r="Q12" s="58"/>
      <c r="R12" s="57"/>
      <c r="S12" s="59"/>
      <c r="T12" s="59"/>
    </row>
    <row r="13" spans="1:22" x14ac:dyDescent="0.2">
      <c r="B13" s="55"/>
      <c r="C13" s="56"/>
      <c r="D13" s="56"/>
      <c r="E13" s="56"/>
      <c r="F13" s="56"/>
      <c r="G13" s="57"/>
      <c r="H13" s="56"/>
      <c r="I13" s="56"/>
      <c r="J13" s="56"/>
      <c r="K13" s="56"/>
      <c r="L13" s="57"/>
      <c r="M13" s="58"/>
      <c r="N13" s="57"/>
      <c r="O13" s="58"/>
      <c r="P13" s="58"/>
      <c r="Q13" s="58"/>
      <c r="R13" s="57"/>
      <c r="S13" s="59"/>
      <c r="T13" s="59"/>
    </row>
    <row r="14" spans="1:22" x14ac:dyDescent="0.2">
      <c r="B14" s="55"/>
      <c r="C14" s="56"/>
      <c r="D14" s="56"/>
      <c r="E14" s="56"/>
      <c r="F14" s="56"/>
      <c r="G14" s="57"/>
      <c r="H14" s="56"/>
      <c r="I14" s="56"/>
      <c r="J14" s="56"/>
      <c r="K14" s="56"/>
      <c r="L14" s="57"/>
      <c r="M14" s="58"/>
      <c r="N14" s="57"/>
      <c r="O14" s="58"/>
      <c r="P14" s="58"/>
      <c r="Q14" s="58"/>
      <c r="R14" s="57"/>
      <c r="S14" s="59"/>
      <c r="T14" s="59"/>
    </row>
    <row r="15" spans="1:22" x14ac:dyDescent="0.2">
      <c r="B15" s="55"/>
      <c r="C15" s="56"/>
      <c r="D15" s="56"/>
      <c r="E15" s="56"/>
      <c r="F15" s="56"/>
      <c r="G15" s="57"/>
      <c r="H15" s="56"/>
      <c r="I15" s="56"/>
      <c r="J15" s="56"/>
      <c r="K15" s="56"/>
      <c r="L15" s="57"/>
      <c r="M15" s="58"/>
      <c r="N15" s="57"/>
      <c r="O15" s="58"/>
      <c r="P15" s="58"/>
      <c r="Q15" s="58"/>
      <c r="R15" s="57"/>
      <c r="S15" s="59"/>
      <c r="T15" s="59"/>
    </row>
    <row r="16" spans="1:22" x14ac:dyDescent="0.2">
      <c r="B16" s="55"/>
      <c r="C16" s="56"/>
      <c r="D16" s="56"/>
      <c r="E16" s="56"/>
      <c r="F16" s="56"/>
      <c r="G16" s="57"/>
      <c r="H16" s="56"/>
      <c r="I16" s="56"/>
      <c r="J16" s="56"/>
      <c r="K16" s="56"/>
      <c r="L16" s="57"/>
      <c r="M16" s="58"/>
      <c r="N16" s="57"/>
      <c r="O16" s="58"/>
      <c r="P16" s="58"/>
      <c r="Q16" s="58"/>
      <c r="R16" s="57"/>
      <c r="S16" s="59"/>
      <c r="T16" s="59"/>
    </row>
    <row r="17" spans="2:20" x14ac:dyDescent="0.2">
      <c r="B17" s="55"/>
      <c r="C17" s="56"/>
      <c r="D17" s="56"/>
      <c r="E17" s="56"/>
      <c r="F17" s="56"/>
      <c r="G17" s="57"/>
      <c r="H17" s="56"/>
      <c r="I17" s="56"/>
      <c r="J17" s="56"/>
      <c r="K17" s="56"/>
      <c r="L17" s="57"/>
      <c r="M17" s="58"/>
      <c r="N17" s="57"/>
      <c r="O17" s="58"/>
      <c r="P17" s="58"/>
      <c r="Q17" s="58"/>
      <c r="R17" s="57"/>
      <c r="S17" s="59"/>
      <c r="T17" s="59"/>
    </row>
    <row r="18" spans="2:20" x14ac:dyDescent="0.2">
      <c r="B18" s="55"/>
      <c r="C18" s="56"/>
      <c r="D18" s="56"/>
      <c r="E18" s="56"/>
      <c r="F18" s="56"/>
      <c r="G18" s="57"/>
      <c r="H18" s="56"/>
      <c r="I18" s="56"/>
      <c r="J18" s="56"/>
      <c r="K18" s="56"/>
      <c r="L18" s="57"/>
      <c r="M18" s="58"/>
      <c r="N18" s="57"/>
      <c r="O18" s="58"/>
      <c r="P18" s="58"/>
      <c r="Q18" s="58"/>
      <c r="R18" s="57"/>
      <c r="S18" s="59"/>
      <c r="T18" s="59"/>
    </row>
    <row r="19" spans="2:20" x14ac:dyDescent="0.2">
      <c r="B19" s="55"/>
      <c r="C19" s="56"/>
      <c r="D19" s="56"/>
      <c r="E19" s="56"/>
      <c r="F19" s="56"/>
      <c r="G19" s="57"/>
      <c r="H19" s="56"/>
      <c r="I19" s="56"/>
      <c r="J19" s="56"/>
      <c r="K19" s="56"/>
      <c r="L19" s="57"/>
      <c r="M19" s="58"/>
      <c r="N19" s="57"/>
      <c r="O19" s="58"/>
      <c r="P19" s="58"/>
      <c r="Q19" s="58"/>
      <c r="R19" s="57"/>
      <c r="S19" s="59"/>
      <c r="T19" s="59"/>
    </row>
    <row r="20" spans="2:20" x14ac:dyDescent="0.2">
      <c r="B20" s="55"/>
      <c r="C20" s="56"/>
      <c r="D20" s="56"/>
      <c r="E20" s="56"/>
      <c r="F20" s="56"/>
      <c r="G20" s="57"/>
      <c r="H20" s="56"/>
      <c r="I20" s="56"/>
      <c r="J20" s="56"/>
      <c r="K20" s="56"/>
      <c r="L20" s="57"/>
      <c r="M20" s="58"/>
      <c r="N20" s="57"/>
      <c r="O20" s="58"/>
      <c r="P20" s="58"/>
      <c r="Q20" s="58"/>
      <c r="R20" s="57"/>
      <c r="S20" s="59"/>
      <c r="T20" s="59"/>
    </row>
    <row r="21" spans="2:20" x14ac:dyDescent="0.2">
      <c r="B21" s="55"/>
      <c r="C21" s="56"/>
      <c r="D21" s="56"/>
      <c r="E21" s="56"/>
      <c r="F21" s="56"/>
      <c r="G21" s="57"/>
      <c r="H21" s="56"/>
      <c r="I21" s="56"/>
      <c r="J21" s="56"/>
      <c r="K21" s="56"/>
      <c r="L21" s="57"/>
      <c r="M21" s="58"/>
      <c r="N21" s="57"/>
      <c r="O21" s="58"/>
      <c r="P21" s="58"/>
      <c r="Q21" s="58"/>
      <c r="R21" s="57"/>
      <c r="S21" s="59"/>
      <c r="T21" s="59"/>
    </row>
  </sheetData>
  <mergeCells count="11">
    <mergeCell ref="C8:H8"/>
    <mergeCell ref="G6:T6"/>
    <mergeCell ref="B4:S4"/>
    <mergeCell ref="S8:T8"/>
    <mergeCell ref="B6:F6"/>
    <mergeCell ref="B8:B9"/>
    <mergeCell ref="M8:N8"/>
    <mergeCell ref="O8:O9"/>
    <mergeCell ref="P8:P9"/>
    <mergeCell ref="Q8:R8"/>
    <mergeCell ref="I8:L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4F867-9075-43C4-B479-BB977C581640}">
  <dimension ref="A1:W38"/>
  <sheetViews>
    <sheetView zoomScale="85" zoomScaleNormal="85" workbookViewId="0">
      <selection activeCell="A14" sqref="A14"/>
    </sheetView>
  </sheetViews>
  <sheetFormatPr defaultRowHeight="12.75" customHeight="1" x14ac:dyDescent="0.2"/>
  <cols>
    <col min="6" max="6" width="19.7109375" customWidth="1"/>
    <col min="9" max="9" width="10.28515625" customWidth="1"/>
    <col min="10" max="10" width="12.28515625" customWidth="1"/>
    <col min="11" max="11" width="10.85546875" customWidth="1"/>
    <col min="12" max="12" width="19.7109375" customWidth="1"/>
    <col min="15" max="15" width="11.140625" customWidth="1"/>
    <col min="16" max="16" width="13.28515625" customWidth="1"/>
    <col min="17" max="17" width="14.7109375" customWidth="1"/>
    <col min="18" max="18" width="15.140625" bestFit="1" customWidth="1"/>
    <col min="19" max="19" width="11.85546875" customWidth="1"/>
    <col min="20" max="20" width="12.42578125" customWidth="1"/>
    <col min="21" max="21" width="12.28515625" customWidth="1"/>
  </cols>
  <sheetData>
    <row r="1" spans="1:23" s="1" customFormat="1" ht="60" customHeight="1" x14ac:dyDescent="0.25">
      <c r="W1" s="3"/>
    </row>
    <row r="2" spans="1:23" s="1" customFormat="1" ht="15" x14ac:dyDescent="0.25">
      <c r="B2" s="20" t="s">
        <v>0</v>
      </c>
      <c r="W2" s="3"/>
    </row>
    <row r="3" spans="1:23" ht="13.5" thickBot="1" x14ac:dyDescent="0.25"/>
    <row r="4" spans="1:23" ht="16.5" thickBot="1" x14ac:dyDescent="0.3">
      <c r="B4" s="89" t="s">
        <v>101</v>
      </c>
      <c r="C4" s="90"/>
      <c r="D4" s="90"/>
      <c r="E4" s="90"/>
      <c r="F4" s="91"/>
      <c r="G4" s="103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5"/>
    </row>
    <row r="6" spans="1:23" ht="15" x14ac:dyDescent="0.25">
      <c r="A6" s="1"/>
      <c r="B6" s="100" t="s">
        <v>25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2"/>
    </row>
    <row r="7" spans="1:23" ht="15" x14ac:dyDescent="0.25">
      <c r="A7" s="1"/>
      <c r="B7" s="35" t="s">
        <v>26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7"/>
    </row>
    <row r="8" spans="1:23" ht="45.4" customHeight="1" x14ac:dyDescent="0.25">
      <c r="A8" s="1"/>
      <c r="B8" s="110" t="s">
        <v>27</v>
      </c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</row>
    <row r="9" spans="1:23" ht="20.100000000000001" customHeight="1" x14ac:dyDescent="0.25">
      <c r="A9" s="1"/>
      <c r="B9" s="106" t="s">
        <v>81</v>
      </c>
      <c r="C9" s="107"/>
      <c r="D9" s="107"/>
      <c r="E9" s="107"/>
      <c r="F9" s="107"/>
      <c r="G9" s="107"/>
      <c r="H9" s="107"/>
      <c r="I9" s="107"/>
      <c r="J9" s="107"/>
      <c r="K9" s="108"/>
      <c r="L9" s="109" t="s">
        <v>80</v>
      </c>
      <c r="M9" s="109"/>
      <c r="N9" s="109"/>
      <c r="O9" s="109"/>
      <c r="P9" s="109"/>
      <c r="Q9" s="109"/>
      <c r="R9" s="109"/>
      <c r="S9" s="109"/>
      <c r="T9" s="109"/>
      <c r="U9" s="109"/>
    </row>
    <row r="10" spans="1:23" ht="135" x14ac:dyDescent="0.25">
      <c r="A10" s="1"/>
      <c r="B10" s="24" t="s">
        <v>1</v>
      </c>
      <c r="C10" s="25" t="s">
        <v>2</v>
      </c>
      <c r="D10" s="25" t="s">
        <v>3</v>
      </c>
      <c r="E10" s="25" t="s">
        <v>4</v>
      </c>
      <c r="F10" s="25" t="s">
        <v>5</v>
      </c>
      <c r="G10" s="24" t="s">
        <v>6</v>
      </c>
      <c r="H10" s="24" t="s">
        <v>7</v>
      </c>
      <c r="I10" s="24" t="s">
        <v>8</v>
      </c>
      <c r="J10" s="24" t="s">
        <v>9</v>
      </c>
      <c r="K10" s="24" t="s">
        <v>28</v>
      </c>
      <c r="L10" s="33" t="s">
        <v>13</v>
      </c>
      <c r="M10" s="33" t="s">
        <v>14</v>
      </c>
      <c r="N10" s="33" t="s">
        <v>15</v>
      </c>
      <c r="O10" s="34" t="s">
        <v>29</v>
      </c>
      <c r="P10" s="32" t="s">
        <v>30</v>
      </c>
      <c r="Q10" s="34" t="s">
        <v>31</v>
      </c>
      <c r="R10" s="32" t="s">
        <v>87</v>
      </c>
      <c r="S10" s="32" t="s">
        <v>85</v>
      </c>
      <c r="T10" s="34" t="s">
        <v>82</v>
      </c>
      <c r="U10" s="34" t="s">
        <v>83</v>
      </c>
    </row>
    <row r="11" spans="1:23" ht="15" x14ac:dyDescent="0.25">
      <c r="A11" s="1"/>
      <c r="B11" s="21"/>
      <c r="C11" s="21"/>
      <c r="D11" s="21"/>
      <c r="E11" s="21"/>
      <c r="F11" s="21"/>
      <c r="G11" s="21"/>
      <c r="H11" s="21"/>
      <c r="I11" s="21"/>
      <c r="J11" s="21"/>
      <c r="K11" s="23"/>
      <c r="L11" s="26"/>
      <c r="M11" s="26"/>
      <c r="N11" s="26"/>
      <c r="O11" s="27">
        <v>0</v>
      </c>
      <c r="P11" s="28">
        <f>+O11*L11*12</f>
        <v>0</v>
      </c>
      <c r="Q11" s="29">
        <v>0</v>
      </c>
      <c r="R11" s="30">
        <f>+Q11*P11</f>
        <v>0</v>
      </c>
      <c r="S11" s="30">
        <f>P11-R11</f>
        <v>0</v>
      </c>
      <c r="T11" s="27">
        <v>0</v>
      </c>
      <c r="U11" s="27">
        <v>0</v>
      </c>
    </row>
    <row r="12" spans="1:23" ht="15" x14ac:dyDescent="0.25">
      <c r="A12" s="1"/>
      <c r="B12" s="21"/>
      <c r="C12" s="21"/>
      <c r="D12" s="21"/>
      <c r="E12" s="21"/>
      <c r="F12" s="21"/>
      <c r="G12" s="21"/>
      <c r="H12" s="21"/>
      <c r="I12" s="21"/>
      <c r="J12" s="21"/>
      <c r="K12" s="23"/>
      <c r="L12" s="26"/>
      <c r="M12" s="26"/>
      <c r="N12" s="26"/>
      <c r="O12" s="27">
        <v>0</v>
      </c>
      <c r="P12" s="28">
        <f t="shared" ref="P12:P28" si="0">+O12*L12*12</f>
        <v>0</v>
      </c>
      <c r="Q12" s="29">
        <v>0</v>
      </c>
      <c r="R12" s="30">
        <f t="shared" ref="R12:R28" si="1">+Q12*P12</f>
        <v>0</v>
      </c>
      <c r="S12" s="30">
        <f t="shared" ref="S12:S28" si="2">P12-R12</f>
        <v>0</v>
      </c>
      <c r="T12" s="27">
        <v>0</v>
      </c>
      <c r="U12" s="27">
        <v>0</v>
      </c>
    </row>
    <row r="13" spans="1:23" ht="15" x14ac:dyDescent="0.25">
      <c r="A13" s="1"/>
      <c r="B13" s="21"/>
      <c r="C13" s="21"/>
      <c r="D13" s="21"/>
      <c r="E13" s="21"/>
      <c r="F13" s="21"/>
      <c r="G13" s="21"/>
      <c r="H13" s="21"/>
      <c r="I13" s="21"/>
      <c r="J13" s="21"/>
      <c r="K13" s="23"/>
      <c r="L13" s="26"/>
      <c r="M13" s="26"/>
      <c r="N13" s="26"/>
      <c r="O13" s="27">
        <v>0</v>
      </c>
      <c r="P13" s="28">
        <f t="shared" si="0"/>
        <v>0</v>
      </c>
      <c r="Q13" s="29">
        <v>0</v>
      </c>
      <c r="R13" s="30">
        <f t="shared" si="1"/>
        <v>0</v>
      </c>
      <c r="S13" s="30">
        <f t="shared" si="2"/>
        <v>0</v>
      </c>
      <c r="T13" s="27">
        <v>0</v>
      </c>
      <c r="U13" s="27">
        <v>0</v>
      </c>
    </row>
    <row r="14" spans="1:23" ht="15" x14ac:dyDescent="0.25">
      <c r="A14" s="1"/>
      <c r="B14" s="21"/>
      <c r="C14" s="21"/>
      <c r="D14" s="21"/>
      <c r="E14" s="21"/>
      <c r="F14" s="21"/>
      <c r="G14" s="21"/>
      <c r="H14" s="21"/>
      <c r="I14" s="21"/>
      <c r="J14" s="21"/>
      <c r="K14" s="23"/>
      <c r="L14" s="26"/>
      <c r="M14" s="26"/>
      <c r="N14" s="26"/>
      <c r="O14" s="27">
        <v>0</v>
      </c>
      <c r="P14" s="28">
        <f t="shared" si="0"/>
        <v>0</v>
      </c>
      <c r="Q14" s="29">
        <v>0</v>
      </c>
      <c r="R14" s="30">
        <f t="shared" si="1"/>
        <v>0</v>
      </c>
      <c r="S14" s="30">
        <f t="shared" si="2"/>
        <v>0</v>
      </c>
      <c r="T14" s="27">
        <v>0</v>
      </c>
      <c r="U14" s="27">
        <v>0</v>
      </c>
    </row>
    <row r="15" spans="1:23" ht="15" x14ac:dyDescent="0.25">
      <c r="A15" s="1"/>
      <c r="B15" s="21"/>
      <c r="C15" s="21"/>
      <c r="D15" s="21"/>
      <c r="E15" s="21"/>
      <c r="F15" s="21"/>
      <c r="G15" s="21"/>
      <c r="H15" s="21"/>
      <c r="I15" s="21"/>
      <c r="J15" s="21"/>
      <c r="K15" s="23"/>
      <c r="L15" s="26"/>
      <c r="M15" s="26"/>
      <c r="N15" s="26"/>
      <c r="O15" s="27">
        <v>0</v>
      </c>
      <c r="P15" s="28">
        <f t="shared" si="0"/>
        <v>0</v>
      </c>
      <c r="Q15" s="29">
        <v>0</v>
      </c>
      <c r="R15" s="30">
        <f t="shared" si="1"/>
        <v>0</v>
      </c>
      <c r="S15" s="30">
        <f t="shared" si="2"/>
        <v>0</v>
      </c>
      <c r="T15" s="27">
        <v>0</v>
      </c>
      <c r="U15" s="27">
        <v>0</v>
      </c>
    </row>
    <row r="16" spans="1:23" ht="15" x14ac:dyDescent="0.25">
      <c r="A16" s="1"/>
      <c r="B16" s="21"/>
      <c r="C16" s="21"/>
      <c r="D16" s="21"/>
      <c r="E16" s="21"/>
      <c r="F16" s="21"/>
      <c r="G16" s="21"/>
      <c r="H16" s="21"/>
      <c r="I16" s="21"/>
      <c r="J16" s="21"/>
      <c r="K16" s="23"/>
      <c r="L16" s="26"/>
      <c r="M16" s="26"/>
      <c r="N16" s="26"/>
      <c r="O16" s="27">
        <v>0</v>
      </c>
      <c r="P16" s="28">
        <f t="shared" si="0"/>
        <v>0</v>
      </c>
      <c r="Q16" s="29">
        <v>0</v>
      </c>
      <c r="R16" s="30">
        <f t="shared" si="1"/>
        <v>0</v>
      </c>
      <c r="S16" s="30">
        <f t="shared" si="2"/>
        <v>0</v>
      </c>
      <c r="T16" s="27">
        <v>0</v>
      </c>
      <c r="U16" s="27">
        <v>0</v>
      </c>
    </row>
    <row r="17" spans="1:21" ht="15" x14ac:dyDescent="0.25">
      <c r="A17" s="1"/>
      <c r="B17" s="21"/>
      <c r="C17" s="21"/>
      <c r="D17" s="21"/>
      <c r="E17" s="21"/>
      <c r="F17" s="21"/>
      <c r="G17" s="21"/>
      <c r="H17" s="21"/>
      <c r="I17" s="21"/>
      <c r="J17" s="21"/>
      <c r="K17" s="23"/>
      <c r="L17" s="26"/>
      <c r="M17" s="26"/>
      <c r="N17" s="26"/>
      <c r="O17" s="27">
        <v>0</v>
      </c>
      <c r="P17" s="28">
        <f t="shared" si="0"/>
        <v>0</v>
      </c>
      <c r="Q17" s="29">
        <v>0</v>
      </c>
      <c r="R17" s="30">
        <f t="shared" si="1"/>
        <v>0</v>
      </c>
      <c r="S17" s="30">
        <f t="shared" si="2"/>
        <v>0</v>
      </c>
      <c r="T17" s="27">
        <v>0</v>
      </c>
      <c r="U17" s="27">
        <v>0</v>
      </c>
    </row>
    <row r="18" spans="1:21" ht="15" x14ac:dyDescent="0.25">
      <c r="A18" s="1"/>
      <c r="B18" s="21"/>
      <c r="C18" s="21"/>
      <c r="D18" s="21"/>
      <c r="E18" s="21"/>
      <c r="F18" s="21"/>
      <c r="G18" s="21"/>
      <c r="H18" s="21"/>
      <c r="I18" s="21"/>
      <c r="J18" s="21"/>
      <c r="K18" s="23"/>
      <c r="L18" s="26"/>
      <c r="M18" s="26"/>
      <c r="N18" s="26"/>
      <c r="O18" s="27">
        <v>0</v>
      </c>
      <c r="P18" s="28">
        <f t="shared" si="0"/>
        <v>0</v>
      </c>
      <c r="Q18" s="29">
        <v>0</v>
      </c>
      <c r="R18" s="30">
        <f t="shared" si="1"/>
        <v>0</v>
      </c>
      <c r="S18" s="30">
        <f t="shared" si="2"/>
        <v>0</v>
      </c>
      <c r="T18" s="27">
        <v>0</v>
      </c>
      <c r="U18" s="27">
        <v>0</v>
      </c>
    </row>
    <row r="19" spans="1:21" ht="15" x14ac:dyDescent="0.25">
      <c r="A19" s="1"/>
      <c r="B19" s="21"/>
      <c r="C19" s="21"/>
      <c r="D19" s="21"/>
      <c r="E19" s="21"/>
      <c r="F19" s="21"/>
      <c r="G19" s="21"/>
      <c r="H19" s="21"/>
      <c r="I19" s="21"/>
      <c r="J19" s="21"/>
      <c r="K19" s="23"/>
      <c r="L19" s="26"/>
      <c r="M19" s="26"/>
      <c r="N19" s="26"/>
      <c r="O19" s="27">
        <v>0</v>
      </c>
      <c r="P19" s="28">
        <f t="shared" si="0"/>
        <v>0</v>
      </c>
      <c r="Q19" s="29">
        <v>0</v>
      </c>
      <c r="R19" s="30">
        <f t="shared" si="1"/>
        <v>0</v>
      </c>
      <c r="S19" s="30">
        <f t="shared" si="2"/>
        <v>0</v>
      </c>
      <c r="T19" s="27">
        <v>0</v>
      </c>
      <c r="U19" s="27">
        <v>0</v>
      </c>
    </row>
    <row r="20" spans="1:21" ht="15" x14ac:dyDescent="0.25">
      <c r="A20" s="1"/>
      <c r="B20" s="21"/>
      <c r="C20" s="21"/>
      <c r="D20" s="21"/>
      <c r="E20" s="21"/>
      <c r="F20" s="21"/>
      <c r="G20" s="21"/>
      <c r="H20" s="21"/>
      <c r="I20" s="21"/>
      <c r="J20" s="21"/>
      <c r="K20" s="23"/>
      <c r="L20" s="26"/>
      <c r="M20" s="26"/>
      <c r="N20" s="26"/>
      <c r="O20" s="27">
        <v>0</v>
      </c>
      <c r="P20" s="28">
        <f t="shared" si="0"/>
        <v>0</v>
      </c>
      <c r="Q20" s="29">
        <v>0</v>
      </c>
      <c r="R20" s="30">
        <f t="shared" si="1"/>
        <v>0</v>
      </c>
      <c r="S20" s="30">
        <f t="shared" si="2"/>
        <v>0</v>
      </c>
      <c r="T20" s="27">
        <v>0</v>
      </c>
      <c r="U20" s="27">
        <v>0</v>
      </c>
    </row>
    <row r="21" spans="1:21" ht="15" x14ac:dyDescent="0.25">
      <c r="A21" s="1"/>
      <c r="B21" s="21"/>
      <c r="C21" s="21"/>
      <c r="D21" s="21"/>
      <c r="E21" s="21"/>
      <c r="F21" s="21"/>
      <c r="G21" s="21"/>
      <c r="H21" s="21"/>
      <c r="I21" s="21"/>
      <c r="J21" s="21"/>
      <c r="K21" s="23"/>
      <c r="L21" s="26"/>
      <c r="M21" s="26"/>
      <c r="N21" s="26"/>
      <c r="O21" s="27">
        <v>0</v>
      </c>
      <c r="P21" s="28">
        <f t="shared" si="0"/>
        <v>0</v>
      </c>
      <c r="Q21" s="29">
        <v>0</v>
      </c>
      <c r="R21" s="30">
        <f t="shared" si="1"/>
        <v>0</v>
      </c>
      <c r="S21" s="30">
        <f t="shared" si="2"/>
        <v>0</v>
      </c>
      <c r="T21" s="27">
        <v>0</v>
      </c>
      <c r="U21" s="27">
        <v>0</v>
      </c>
    </row>
    <row r="22" spans="1:21" ht="15" x14ac:dyDescent="0.25">
      <c r="A22" s="1"/>
      <c r="B22" s="21"/>
      <c r="C22" s="21"/>
      <c r="D22" s="21"/>
      <c r="E22" s="21"/>
      <c r="F22" s="21"/>
      <c r="G22" s="21"/>
      <c r="H22" s="21"/>
      <c r="I22" s="21"/>
      <c r="J22" s="21"/>
      <c r="K22" s="23"/>
      <c r="L22" s="26"/>
      <c r="M22" s="26"/>
      <c r="N22" s="26"/>
      <c r="O22" s="27">
        <v>0</v>
      </c>
      <c r="P22" s="28">
        <f t="shared" si="0"/>
        <v>0</v>
      </c>
      <c r="Q22" s="29">
        <v>0</v>
      </c>
      <c r="R22" s="30">
        <f t="shared" si="1"/>
        <v>0</v>
      </c>
      <c r="S22" s="30">
        <f t="shared" si="2"/>
        <v>0</v>
      </c>
      <c r="T22" s="27">
        <v>0</v>
      </c>
      <c r="U22" s="27">
        <v>0</v>
      </c>
    </row>
    <row r="23" spans="1:21" ht="15" x14ac:dyDescent="0.25">
      <c r="A23" s="1"/>
      <c r="B23" s="21"/>
      <c r="C23" s="21"/>
      <c r="D23" s="21"/>
      <c r="E23" s="21"/>
      <c r="F23" s="21"/>
      <c r="G23" s="21"/>
      <c r="H23" s="21"/>
      <c r="I23" s="21"/>
      <c r="J23" s="21"/>
      <c r="K23" s="23"/>
      <c r="L23" s="26"/>
      <c r="M23" s="26"/>
      <c r="N23" s="26"/>
      <c r="O23" s="27">
        <v>0</v>
      </c>
      <c r="P23" s="28">
        <f t="shared" si="0"/>
        <v>0</v>
      </c>
      <c r="Q23" s="29">
        <v>0</v>
      </c>
      <c r="R23" s="30">
        <f t="shared" si="1"/>
        <v>0</v>
      </c>
      <c r="S23" s="30">
        <f t="shared" si="2"/>
        <v>0</v>
      </c>
      <c r="T23" s="27">
        <v>0</v>
      </c>
      <c r="U23" s="27">
        <v>0</v>
      </c>
    </row>
    <row r="24" spans="1:21" ht="15" x14ac:dyDescent="0.25">
      <c r="A24" s="1"/>
      <c r="B24" s="21"/>
      <c r="C24" s="21"/>
      <c r="D24" s="21"/>
      <c r="E24" s="21"/>
      <c r="F24" s="21"/>
      <c r="G24" s="21"/>
      <c r="H24" s="21"/>
      <c r="I24" s="21"/>
      <c r="J24" s="21"/>
      <c r="K24" s="23"/>
      <c r="L24" s="26"/>
      <c r="M24" s="26"/>
      <c r="N24" s="26"/>
      <c r="O24" s="27">
        <v>0</v>
      </c>
      <c r="P24" s="28">
        <f t="shared" si="0"/>
        <v>0</v>
      </c>
      <c r="Q24" s="29">
        <v>0</v>
      </c>
      <c r="R24" s="30">
        <f t="shared" si="1"/>
        <v>0</v>
      </c>
      <c r="S24" s="30">
        <f t="shared" si="2"/>
        <v>0</v>
      </c>
      <c r="T24" s="27">
        <v>0</v>
      </c>
      <c r="U24" s="27">
        <v>0</v>
      </c>
    </row>
    <row r="25" spans="1:21" ht="15" x14ac:dyDescent="0.25">
      <c r="A25" s="1"/>
      <c r="B25" s="21"/>
      <c r="C25" s="21"/>
      <c r="D25" s="21"/>
      <c r="E25" s="21"/>
      <c r="F25" s="21"/>
      <c r="G25" s="21"/>
      <c r="H25" s="21"/>
      <c r="I25" s="21"/>
      <c r="J25" s="21"/>
      <c r="K25" s="23"/>
      <c r="L25" s="26"/>
      <c r="M25" s="26"/>
      <c r="N25" s="26"/>
      <c r="O25" s="27">
        <v>0</v>
      </c>
      <c r="P25" s="28">
        <f t="shared" si="0"/>
        <v>0</v>
      </c>
      <c r="Q25" s="29">
        <v>0</v>
      </c>
      <c r="R25" s="30">
        <f t="shared" si="1"/>
        <v>0</v>
      </c>
      <c r="S25" s="30">
        <f t="shared" si="2"/>
        <v>0</v>
      </c>
      <c r="T25" s="27">
        <v>0</v>
      </c>
      <c r="U25" s="27">
        <v>0</v>
      </c>
    </row>
    <row r="26" spans="1:21" ht="15" x14ac:dyDescent="0.25">
      <c r="A26" s="1"/>
      <c r="B26" s="21"/>
      <c r="C26" s="21"/>
      <c r="D26" s="21"/>
      <c r="E26" s="21"/>
      <c r="F26" s="21"/>
      <c r="G26" s="21"/>
      <c r="H26" s="21"/>
      <c r="I26" s="21"/>
      <c r="J26" s="21"/>
      <c r="K26" s="23"/>
      <c r="L26" s="26"/>
      <c r="M26" s="26"/>
      <c r="N26" s="26"/>
      <c r="O26" s="27">
        <v>0</v>
      </c>
      <c r="P26" s="28">
        <f t="shared" si="0"/>
        <v>0</v>
      </c>
      <c r="Q26" s="29">
        <v>0</v>
      </c>
      <c r="R26" s="30">
        <f t="shared" si="1"/>
        <v>0</v>
      </c>
      <c r="S26" s="30">
        <f t="shared" si="2"/>
        <v>0</v>
      </c>
      <c r="T26" s="27">
        <v>0</v>
      </c>
      <c r="U26" s="27">
        <v>0</v>
      </c>
    </row>
    <row r="27" spans="1:21" ht="15" x14ac:dyDescent="0.25">
      <c r="A27" s="1"/>
      <c r="B27" s="21"/>
      <c r="C27" s="21"/>
      <c r="D27" s="21"/>
      <c r="E27" s="21"/>
      <c r="F27" s="21"/>
      <c r="G27" s="21"/>
      <c r="H27" s="21"/>
      <c r="I27" s="21"/>
      <c r="J27" s="21"/>
      <c r="K27" s="23"/>
      <c r="L27" s="26"/>
      <c r="M27" s="26"/>
      <c r="N27" s="26"/>
      <c r="O27" s="27">
        <v>0</v>
      </c>
      <c r="P27" s="28">
        <f t="shared" si="0"/>
        <v>0</v>
      </c>
      <c r="Q27" s="29">
        <v>0</v>
      </c>
      <c r="R27" s="30">
        <f t="shared" si="1"/>
        <v>0</v>
      </c>
      <c r="S27" s="30">
        <f t="shared" si="2"/>
        <v>0</v>
      </c>
      <c r="T27" s="27">
        <v>0</v>
      </c>
      <c r="U27" s="27">
        <v>0</v>
      </c>
    </row>
    <row r="28" spans="1:21" ht="15" x14ac:dyDescent="0.25">
      <c r="A28" s="1"/>
      <c r="B28" s="21"/>
      <c r="C28" s="21"/>
      <c r="D28" s="21"/>
      <c r="E28" s="21"/>
      <c r="F28" s="21"/>
      <c r="G28" s="21"/>
      <c r="H28" s="21"/>
      <c r="I28" s="21"/>
      <c r="J28" s="21"/>
      <c r="K28" s="23"/>
      <c r="L28" s="26"/>
      <c r="M28" s="26"/>
      <c r="N28" s="26"/>
      <c r="O28" s="27">
        <v>0</v>
      </c>
      <c r="P28" s="28">
        <f t="shared" si="0"/>
        <v>0</v>
      </c>
      <c r="Q28" s="29">
        <v>0</v>
      </c>
      <c r="R28" s="30">
        <f t="shared" si="1"/>
        <v>0</v>
      </c>
      <c r="S28" s="30">
        <f t="shared" si="2"/>
        <v>0</v>
      </c>
      <c r="T28" s="27">
        <v>0</v>
      </c>
      <c r="U28" s="27">
        <v>0</v>
      </c>
    </row>
    <row r="29" spans="1:21" s="147" customFormat="1" ht="15.75" thickBot="1" x14ac:dyDescent="0.3">
      <c r="A29" s="141"/>
      <c r="B29" s="142"/>
      <c r="C29" s="142"/>
      <c r="D29" s="142"/>
      <c r="E29" s="142"/>
      <c r="F29" s="142"/>
      <c r="G29" s="142"/>
      <c r="H29" s="142"/>
      <c r="I29" s="142"/>
      <c r="J29" s="142"/>
      <c r="K29" s="143"/>
      <c r="L29" s="144"/>
      <c r="M29" s="144"/>
      <c r="N29" s="144"/>
      <c r="O29" s="145"/>
      <c r="P29" s="145"/>
      <c r="Q29" s="146"/>
      <c r="R29" s="145"/>
      <c r="S29" s="145"/>
      <c r="T29" s="145"/>
      <c r="U29" s="145"/>
    </row>
    <row r="30" spans="1:21" s="147" customFormat="1" ht="32.25" customHeight="1" thickBot="1" x14ac:dyDescent="0.3">
      <c r="A30" s="141"/>
      <c r="B30" s="142"/>
      <c r="C30" s="142"/>
      <c r="D30" s="142"/>
      <c r="E30" s="142"/>
      <c r="F30" s="142"/>
      <c r="G30" s="142"/>
      <c r="H30" s="142"/>
      <c r="I30" s="142"/>
      <c r="J30" s="142"/>
      <c r="K30" s="143"/>
      <c r="L30" s="144"/>
      <c r="M30" s="144"/>
      <c r="N30" s="144"/>
      <c r="O30" s="145"/>
      <c r="P30" s="145"/>
      <c r="Q30" s="150" t="s">
        <v>98</v>
      </c>
      <c r="R30" s="149">
        <f>SUM(R11:R28)</f>
        <v>0</v>
      </c>
      <c r="S30" s="145"/>
      <c r="T30" s="145"/>
      <c r="U30" s="145"/>
    </row>
    <row r="31" spans="1:21" s="147" customFormat="1" ht="32.25" customHeight="1" x14ac:dyDescent="0.25">
      <c r="A31" s="141"/>
      <c r="B31" s="142"/>
      <c r="C31" s="142"/>
      <c r="D31" s="142"/>
      <c r="E31" s="142"/>
      <c r="F31" s="142"/>
      <c r="G31" s="142"/>
      <c r="H31" s="142"/>
      <c r="I31" s="142"/>
      <c r="J31" s="142"/>
      <c r="K31" s="143"/>
      <c r="L31" s="144"/>
      <c r="M31" s="144"/>
      <c r="N31" s="144"/>
      <c r="O31" s="145"/>
      <c r="P31" s="145"/>
      <c r="Q31" s="146"/>
      <c r="R31" s="148"/>
      <c r="S31" s="145"/>
      <c r="T31" s="145"/>
      <c r="U31" s="145"/>
    </row>
    <row r="33" spans="2:21" ht="14.45" customHeight="1" x14ac:dyDescent="0.2">
      <c r="B33" s="99" t="s">
        <v>17</v>
      </c>
      <c r="C33" s="99"/>
      <c r="D33" s="99"/>
      <c r="E33" s="99"/>
      <c r="F33" s="99"/>
      <c r="G33" s="99"/>
      <c r="H33" s="99"/>
      <c r="I33" s="99"/>
      <c r="J33" s="99"/>
      <c r="K33" s="99"/>
      <c r="L33" s="99"/>
      <c r="O33" s="151" t="s">
        <v>99</v>
      </c>
      <c r="P33" s="151"/>
      <c r="Q33" s="151"/>
      <c r="R33" s="30">
        <f>+R30</f>
        <v>0</v>
      </c>
      <c r="T33" s="60"/>
      <c r="U33" s="60"/>
    </row>
    <row r="34" spans="2:21" ht="21" customHeight="1" x14ac:dyDescent="0.2"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O34" s="152" t="s">
        <v>86</v>
      </c>
      <c r="P34" s="153"/>
      <c r="Q34" s="154"/>
      <c r="R34" s="22">
        <v>0</v>
      </c>
    </row>
    <row r="35" spans="2:21" ht="29.25" customHeight="1" x14ac:dyDescent="0.2"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O35" s="131" t="s">
        <v>88</v>
      </c>
      <c r="P35" s="131"/>
      <c r="Q35" s="131"/>
      <c r="R35" s="132">
        <f>R33*R34</f>
        <v>0</v>
      </c>
    </row>
    <row r="36" spans="2:21" ht="12.75" customHeight="1" x14ac:dyDescent="0.2"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1"/>
      <c r="N36" s="61"/>
      <c r="O36" s="61"/>
      <c r="P36" s="61"/>
      <c r="Q36" s="61"/>
      <c r="R36" s="61"/>
    </row>
    <row r="37" spans="2:21" ht="32.450000000000003" customHeight="1" x14ac:dyDescent="0.2"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O37" s="98" t="s">
        <v>89</v>
      </c>
      <c r="P37" s="98"/>
      <c r="Q37" s="98"/>
      <c r="R37" s="98"/>
    </row>
    <row r="38" spans="2:21" ht="25.5" customHeight="1" x14ac:dyDescent="0.2"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51"/>
      <c r="N38" s="51"/>
      <c r="O38" s="98"/>
      <c r="P38" s="98"/>
      <c r="Q38" s="98"/>
      <c r="R38" s="98"/>
    </row>
  </sheetData>
  <mergeCells count="11">
    <mergeCell ref="B6:U6"/>
    <mergeCell ref="B4:F4"/>
    <mergeCell ref="G4:U4"/>
    <mergeCell ref="B9:K9"/>
    <mergeCell ref="L9:U9"/>
    <mergeCell ref="B8:U8"/>
    <mergeCell ref="O34:Q34"/>
    <mergeCell ref="O33:Q33"/>
    <mergeCell ref="O37:R38"/>
    <mergeCell ref="B33:L35"/>
    <mergeCell ref="O35:Q35"/>
  </mergeCells>
  <dataValidations count="2">
    <dataValidation type="list" allowBlank="1" showInputMessage="1" showErrorMessage="1" sqref="K11:K31" xr:uid="{5C3BA66A-4DD4-47B7-915B-8EB2C0DF83D7}">
      <formula1>"A/2, A/3, A/4"</formula1>
    </dataValidation>
    <dataValidation type="list" allowBlank="1" showInputMessage="1" showErrorMessage="1" sqref="M11:M31" xr:uid="{5AEE28FE-40B8-4C0E-B0B1-DCC1D5E10D5A}">
      <formula1>"Fascia centrale, Fascia semi-centrale, Fascia periferica, Fascia suburbana,Fascia extra-urbana"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95192-1EEE-49B9-B33F-BDE9B7F38CDD}">
  <sheetPr>
    <pageSetUpPr fitToPage="1"/>
  </sheetPr>
  <dimension ref="A1:W26"/>
  <sheetViews>
    <sheetView topLeftCell="H3" zoomScale="85" zoomScaleNormal="85" zoomScaleSheetLayoutView="25" workbookViewId="0">
      <selection activeCell="Q23" sqref="Q23"/>
    </sheetView>
  </sheetViews>
  <sheetFormatPr defaultColWidth="9.28515625" defaultRowHeight="15" customHeight="1" x14ac:dyDescent="0.25"/>
  <cols>
    <col min="1" max="1" width="9.28515625" style="1"/>
    <col min="2" max="2" width="13.7109375" style="1" bestFit="1" customWidth="1"/>
    <col min="3" max="3" width="6.7109375" style="1" bestFit="1" customWidth="1"/>
    <col min="4" max="4" width="4.28515625" style="1" bestFit="1" customWidth="1"/>
    <col min="5" max="5" width="10.28515625" style="1" bestFit="1" customWidth="1"/>
    <col min="6" max="6" width="19.28515625" style="1" customWidth="1"/>
    <col min="7" max="7" width="7" style="1" bestFit="1" customWidth="1"/>
    <col min="8" max="8" width="8.5703125" style="1" bestFit="1" customWidth="1"/>
    <col min="9" max="9" width="9.28515625" style="1" bestFit="1" customWidth="1"/>
    <col min="10" max="10" width="10.7109375" style="1" bestFit="1" customWidth="1"/>
    <col min="11" max="11" width="9.5703125" style="1" bestFit="1" customWidth="1"/>
    <col min="12" max="12" width="21.28515625" style="1" bestFit="1" customWidth="1"/>
    <col min="13" max="13" width="16.7109375" style="1" bestFit="1" customWidth="1"/>
    <col min="14" max="14" width="16.28515625" style="1" bestFit="1" customWidth="1"/>
    <col min="15" max="15" width="23.5703125" style="1" bestFit="1" customWidth="1"/>
    <col min="16" max="16" width="22.7109375" style="1" bestFit="1" customWidth="1"/>
    <col min="17" max="17" width="21.28515625" style="1" bestFit="1" customWidth="1"/>
    <col min="18" max="18" width="16.7109375" style="1" bestFit="1" customWidth="1"/>
    <col min="19" max="19" width="16.7109375" style="1" customWidth="1"/>
    <col min="20" max="20" width="20.7109375" style="1" bestFit="1" customWidth="1"/>
    <col min="21" max="21" width="24.42578125" style="1" bestFit="1" customWidth="1"/>
    <col min="22" max="22" width="15.85546875" style="1" customWidth="1"/>
    <col min="23" max="23" width="16.42578125" style="3" bestFit="1" customWidth="1"/>
    <col min="24" max="16384" width="9.28515625" style="1"/>
  </cols>
  <sheetData>
    <row r="1" spans="1:23" customFormat="1" ht="18.75" x14ac:dyDescent="0.25">
      <c r="A1" s="1"/>
      <c r="B1" s="43" t="s">
        <v>32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</row>
    <row r="2" spans="1:23" customFormat="1" ht="15.75" x14ac:dyDescent="0.25">
      <c r="B2" s="89" t="s">
        <v>33</v>
      </c>
      <c r="C2" s="90"/>
      <c r="D2" s="90"/>
      <c r="E2" s="90"/>
      <c r="F2" s="91"/>
      <c r="G2" s="40" t="s">
        <v>34</v>
      </c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2"/>
    </row>
    <row r="5" spans="1:23" ht="34.5" customHeight="1" x14ac:dyDescent="0.25">
      <c r="B5" s="114" t="s">
        <v>63</v>
      </c>
      <c r="C5" s="115"/>
      <c r="D5" s="115"/>
      <c r="E5" s="115"/>
      <c r="F5" s="115"/>
      <c r="G5" s="115"/>
      <c r="H5" s="115"/>
      <c r="I5" s="115"/>
      <c r="J5" s="115"/>
      <c r="K5" s="116"/>
      <c r="L5" s="155" t="s">
        <v>79</v>
      </c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7"/>
    </row>
    <row r="6" spans="1:23" ht="75" x14ac:dyDescent="0.25">
      <c r="B6" s="16" t="s">
        <v>35</v>
      </c>
      <c r="C6" s="17" t="s">
        <v>2</v>
      </c>
      <c r="D6" s="17" t="s">
        <v>3</v>
      </c>
      <c r="E6" s="17" t="s">
        <v>4</v>
      </c>
      <c r="F6" s="17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36</v>
      </c>
      <c r="L6" s="79" t="s">
        <v>13</v>
      </c>
      <c r="M6" s="79" t="s">
        <v>14</v>
      </c>
      <c r="N6" s="79" t="s">
        <v>15</v>
      </c>
      <c r="O6" s="79" t="s">
        <v>29</v>
      </c>
      <c r="P6" s="79" t="s">
        <v>30</v>
      </c>
      <c r="Q6" s="79" t="s">
        <v>31</v>
      </c>
      <c r="R6" s="79" t="s">
        <v>84</v>
      </c>
      <c r="S6" s="79" t="s">
        <v>85</v>
      </c>
      <c r="T6" s="79" t="s">
        <v>37</v>
      </c>
      <c r="U6" s="79" t="s">
        <v>16</v>
      </c>
      <c r="V6" s="133" t="s">
        <v>95</v>
      </c>
      <c r="W6" s="135" t="s">
        <v>96</v>
      </c>
    </row>
    <row r="7" spans="1:23" x14ac:dyDescent="0.25">
      <c r="B7" s="10" t="s">
        <v>38</v>
      </c>
      <c r="C7" s="10">
        <v>0</v>
      </c>
      <c r="D7" s="10" t="s">
        <v>39</v>
      </c>
      <c r="E7" s="10" t="s">
        <v>40</v>
      </c>
      <c r="F7" s="10" t="s">
        <v>41</v>
      </c>
      <c r="G7" s="10">
        <v>3</v>
      </c>
      <c r="H7" s="10">
        <v>11</v>
      </c>
      <c r="I7" s="10">
        <v>909</v>
      </c>
      <c r="J7" s="10">
        <v>32</v>
      </c>
      <c r="K7" s="140" t="s">
        <v>42</v>
      </c>
      <c r="L7" s="11">
        <v>105</v>
      </c>
      <c r="M7" s="10" t="s">
        <v>43</v>
      </c>
      <c r="N7" s="11" t="s">
        <v>44</v>
      </c>
      <c r="O7" s="12">
        <v>9.8000000000000007</v>
      </c>
      <c r="P7" s="13">
        <f>+O7*L7*12</f>
        <v>12348</v>
      </c>
      <c r="Q7" s="14">
        <v>0.4</v>
      </c>
      <c r="R7" s="15">
        <f>P7*Q7</f>
        <v>4939.2000000000007</v>
      </c>
      <c r="S7" s="50">
        <f>+P7-R7</f>
        <v>7408.7999999999993</v>
      </c>
      <c r="T7" s="44">
        <v>7508.7999999999993</v>
      </c>
      <c r="U7" s="44">
        <v>7408.8</v>
      </c>
      <c r="V7" s="45" t="str">
        <f>IF(U7&lt;=T7,"OK",IF(U7&gt;T7,R7))</f>
        <v>OK</v>
      </c>
      <c r="W7" s="45" t="str">
        <f>IF(U7&lt;=S7,"OK",IF(U7&gt;S7,R7))</f>
        <v>OK</v>
      </c>
    </row>
    <row r="8" spans="1:23" x14ac:dyDescent="0.25">
      <c r="B8" s="10" t="s">
        <v>45</v>
      </c>
      <c r="C8" s="10">
        <v>0</v>
      </c>
      <c r="D8" s="10" t="s">
        <v>39</v>
      </c>
      <c r="E8" s="10" t="s">
        <v>40</v>
      </c>
      <c r="F8" s="10" t="s">
        <v>41</v>
      </c>
      <c r="G8" s="10">
        <v>3</v>
      </c>
      <c r="H8" s="10">
        <v>11</v>
      </c>
      <c r="I8" s="10">
        <v>909</v>
      </c>
      <c r="J8" s="10">
        <v>33</v>
      </c>
      <c r="K8" s="140" t="s">
        <v>42</v>
      </c>
      <c r="L8" s="11">
        <v>80</v>
      </c>
      <c r="M8" s="10" t="s">
        <v>43</v>
      </c>
      <c r="N8" s="11" t="s">
        <v>44</v>
      </c>
      <c r="O8" s="12">
        <v>9.8000000000000007</v>
      </c>
      <c r="P8" s="13">
        <f t="shared" ref="P8:P16" si="0">+O8*L8*12</f>
        <v>9408</v>
      </c>
      <c r="Q8" s="14">
        <v>0.4</v>
      </c>
      <c r="R8" s="15">
        <f t="shared" ref="R8:R16" si="1">P8*Q8</f>
        <v>3763.2000000000003</v>
      </c>
      <c r="S8" s="50">
        <f t="shared" ref="S7:S16" si="2">+P8-R8</f>
        <v>5644.7999999999993</v>
      </c>
      <c r="T8" s="44">
        <v>5544.7999999999993</v>
      </c>
      <c r="U8" s="44">
        <v>5644.7999999999993</v>
      </c>
      <c r="V8" s="45">
        <f t="shared" ref="V8:V16" si="3">IF(U8&lt;=T8,"OK",IF(U8&gt;T8,R8))</f>
        <v>3763.2000000000003</v>
      </c>
      <c r="W8" s="45" t="str">
        <f t="shared" ref="W8:W16" si="4">IF(U8&lt;=S8,"OK",IF(U8&gt;S8,R8))</f>
        <v>OK</v>
      </c>
    </row>
    <row r="9" spans="1:23" x14ac:dyDescent="0.25">
      <c r="B9" s="10" t="s">
        <v>46</v>
      </c>
      <c r="C9" s="10">
        <v>1</v>
      </c>
      <c r="D9" s="10" t="s">
        <v>39</v>
      </c>
      <c r="E9" s="10" t="s">
        <v>40</v>
      </c>
      <c r="F9" s="10" t="s">
        <v>41</v>
      </c>
      <c r="G9" s="10">
        <v>3</v>
      </c>
      <c r="H9" s="10">
        <v>11</v>
      </c>
      <c r="I9" s="10">
        <v>909</v>
      </c>
      <c r="J9" s="10">
        <v>34</v>
      </c>
      <c r="K9" s="140" t="s">
        <v>42</v>
      </c>
      <c r="L9" s="11">
        <v>65</v>
      </c>
      <c r="M9" s="10" t="s">
        <v>43</v>
      </c>
      <c r="N9" s="11" t="s">
        <v>44</v>
      </c>
      <c r="O9" s="12">
        <v>9.8000000000000007</v>
      </c>
      <c r="P9" s="13">
        <f t="shared" si="0"/>
        <v>7644</v>
      </c>
      <c r="Q9" s="14">
        <v>0.4</v>
      </c>
      <c r="R9" s="15">
        <f t="shared" si="1"/>
        <v>3057.6000000000004</v>
      </c>
      <c r="S9" s="50">
        <f t="shared" si="2"/>
        <v>4586.3999999999996</v>
      </c>
      <c r="T9" s="44">
        <v>4700</v>
      </c>
      <c r="U9" s="44">
        <v>4600</v>
      </c>
      <c r="V9" s="45" t="str">
        <f t="shared" si="3"/>
        <v>OK</v>
      </c>
      <c r="W9" s="45">
        <f t="shared" si="4"/>
        <v>3057.6000000000004</v>
      </c>
    </row>
    <row r="10" spans="1:23" x14ac:dyDescent="0.25">
      <c r="B10" s="10" t="s">
        <v>47</v>
      </c>
      <c r="C10" s="10">
        <v>1</v>
      </c>
      <c r="D10" s="10" t="s">
        <v>39</v>
      </c>
      <c r="E10" s="10" t="s">
        <v>40</v>
      </c>
      <c r="F10" s="10" t="s">
        <v>41</v>
      </c>
      <c r="G10" s="10">
        <v>3</v>
      </c>
      <c r="H10" s="10">
        <v>11</v>
      </c>
      <c r="I10" s="10">
        <v>909</v>
      </c>
      <c r="J10" s="10">
        <v>35</v>
      </c>
      <c r="K10" s="140" t="s">
        <v>42</v>
      </c>
      <c r="L10" s="11">
        <v>75</v>
      </c>
      <c r="M10" s="10" t="s">
        <v>43</v>
      </c>
      <c r="N10" s="11" t="s">
        <v>44</v>
      </c>
      <c r="O10" s="12">
        <v>9.8000000000000007</v>
      </c>
      <c r="P10" s="13">
        <f t="shared" si="0"/>
        <v>8820</v>
      </c>
      <c r="Q10" s="14">
        <v>0.4</v>
      </c>
      <c r="R10" s="15">
        <f t="shared" si="1"/>
        <v>3528</v>
      </c>
      <c r="S10" s="50">
        <f t="shared" si="2"/>
        <v>5292</v>
      </c>
      <c r="T10" s="44">
        <v>5392</v>
      </c>
      <c r="U10" s="44">
        <v>5292</v>
      </c>
      <c r="V10" s="45" t="str">
        <f t="shared" si="3"/>
        <v>OK</v>
      </c>
      <c r="W10" s="45" t="str">
        <f t="shared" si="4"/>
        <v>OK</v>
      </c>
    </row>
    <row r="11" spans="1:23" x14ac:dyDescent="0.25">
      <c r="B11" s="10" t="s">
        <v>48</v>
      </c>
      <c r="C11" s="10">
        <v>2</v>
      </c>
      <c r="D11" s="10" t="s">
        <v>39</v>
      </c>
      <c r="E11" s="10" t="s">
        <v>40</v>
      </c>
      <c r="F11" s="10" t="s">
        <v>41</v>
      </c>
      <c r="G11" s="10">
        <v>3</v>
      </c>
      <c r="H11" s="10">
        <v>11</v>
      </c>
      <c r="I11" s="10">
        <v>909</v>
      </c>
      <c r="J11" s="10">
        <v>36</v>
      </c>
      <c r="K11" s="140" t="s">
        <v>42</v>
      </c>
      <c r="L11" s="11">
        <v>75</v>
      </c>
      <c r="M11" s="10" t="s">
        <v>43</v>
      </c>
      <c r="N11" s="11" t="s">
        <v>44</v>
      </c>
      <c r="O11" s="12">
        <v>9.8000000000000007</v>
      </c>
      <c r="P11" s="13">
        <f t="shared" si="0"/>
        <v>8820</v>
      </c>
      <c r="Q11" s="14">
        <v>0.4</v>
      </c>
      <c r="R11" s="15">
        <f t="shared" si="1"/>
        <v>3528</v>
      </c>
      <c r="S11" s="50">
        <f t="shared" si="2"/>
        <v>5292</v>
      </c>
      <c r="T11" s="44">
        <v>5392</v>
      </c>
      <c r="U11" s="44">
        <v>5292</v>
      </c>
      <c r="V11" s="45" t="str">
        <f t="shared" si="3"/>
        <v>OK</v>
      </c>
      <c r="W11" s="45" t="str">
        <f t="shared" si="4"/>
        <v>OK</v>
      </c>
    </row>
    <row r="12" spans="1:23" x14ac:dyDescent="0.25">
      <c r="B12" s="10" t="s">
        <v>49</v>
      </c>
      <c r="C12" s="10">
        <v>2</v>
      </c>
      <c r="D12" s="10" t="s">
        <v>39</v>
      </c>
      <c r="E12" s="10" t="s">
        <v>40</v>
      </c>
      <c r="F12" s="10" t="s">
        <v>41</v>
      </c>
      <c r="G12" s="10">
        <v>3</v>
      </c>
      <c r="H12" s="10">
        <v>11</v>
      </c>
      <c r="I12" s="10">
        <v>909</v>
      </c>
      <c r="J12" s="10">
        <v>37</v>
      </c>
      <c r="K12" s="140" t="s">
        <v>42</v>
      </c>
      <c r="L12" s="11">
        <v>52.5</v>
      </c>
      <c r="M12" s="10" t="s">
        <v>43</v>
      </c>
      <c r="N12" s="11" t="s">
        <v>44</v>
      </c>
      <c r="O12" s="12">
        <v>9.8000000000000007</v>
      </c>
      <c r="P12" s="13">
        <f t="shared" si="0"/>
        <v>6174</v>
      </c>
      <c r="Q12" s="14">
        <v>0.4</v>
      </c>
      <c r="R12" s="15">
        <f t="shared" si="1"/>
        <v>2469.6000000000004</v>
      </c>
      <c r="S12" s="50">
        <f t="shared" si="2"/>
        <v>3704.3999999999996</v>
      </c>
      <c r="T12" s="44">
        <v>3804.3999999999996</v>
      </c>
      <c r="U12" s="44">
        <v>3704.3999999999996</v>
      </c>
      <c r="V12" s="45" t="str">
        <f t="shared" si="3"/>
        <v>OK</v>
      </c>
      <c r="W12" s="45" t="str">
        <f t="shared" si="4"/>
        <v>OK</v>
      </c>
    </row>
    <row r="13" spans="1:23" x14ac:dyDescent="0.25">
      <c r="B13" s="10" t="s">
        <v>50</v>
      </c>
      <c r="C13" s="10">
        <v>3</v>
      </c>
      <c r="D13" s="10" t="s">
        <v>39</v>
      </c>
      <c r="E13" s="10" t="s">
        <v>40</v>
      </c>
      <c r="F13" s="10" t="s">
        <v>41</v>
      </c>
      <c r="G13" s="10">
        <v>3</v>
      </c>
      <c r="H13" s="10">
        <v>11</v>
      </c>
      <c r="I13" s="10">
        <v>909</v>
      </c>
      <c r="J13" s="10">
        <v>38</v>
      </c>
      <c r="K13" s="140" t="s">
        <v>42</v>
      </c>
      <c r="L13" s="11">
        <v>80</v>
      </c>
      <c r="M13" s="10" t="s">
        <v>43</v>
      </c>
      <c r="N13" s="11" t="s">
        <v>44</v>
      </c>
      <c r="O13" s="12">
        <v>9.8000000000000007</v>
      </c>
      <c r="P13" s="13">
        <f t="shared" si="0"/>
        <v>9408</v>
      </c>
      <c r="Q13" s="14">
        <v>0.4</v>
      </c>
      <c r="R13" s="15">
        <f t="shared" si="1"/>
        <v>3763.2000000000003</v>
      </c>
      <c r="S13" s="50">
        <f t="shared" si="2"/>
        <v>5644.7999999999993</v>
      </c>
      <c r="T13" s="44">
        <v>5744.7999999999993</v>
      </c>
      <c r="U13" s="44">
        <v>5644.7999999999993</v>
      </c>
      <c r="V13" s="45" t="str">
        <f t="shared" si="3"/>
        <v>OK</v>
      </c>
      <c r="W13" s="45" t="str">
        <f t="shared" si="4"/>
        <v>OK</v>
      </c>
    </row>
    <row r="14" spans="1:23" x14ac:dyDescent="0.25">
      <c r="B14" s="10" t="s">
        <v>51</v>
      </c>
      <c r="C14" s="10">
        <v>3</v>
      </c>
      <c r="D14" s="10" t="s">
        <v>39</v>
      </c>
      <c r="E14" s="10" t="s">
        <v>40</v>
      </c>
      <c r="F14" s="10" t="s">
        <v>41</v>
      </c>
      <c r="G14" s="10">
        <v>3</v>
      </c>
      <c r="H14" s="10">
        <v>11</v>
      </c>
      <c r="I14" s="10">
        <v>909</v>
      </c>
      <c r="J14" s="10">
        <v>39</v>
      </c>
      <c r="K14" s="140" t="s">
        <v>42</v>
      </c>
      <c r="L14" s="11">
        <v>52.5</v>
      </c>
      <c r="M14" s="10" t="s">
        <v>43</v>
      </c>
      <c r="N14" s="11" t="s">
        <v>44</v>
      </c>
      <c r="O14" s="12">
        <v>9.8000000000000007</v>
      </c>
      <c r="P14" s="13">
        <f t="shared" si="0"/>
        <v>6174</v>
      </c>
      <c r="Q14" s="14">
        <v>0.4</v>
      </c>
      <c r="R14" s="15">
        <f t="shared" si="1"/>
        <v>2469.6000000000004</v>
      </c>
      <c r="S14" s="50">
        <f t="shared" si="2"/>
        <v>3704.3999999999996</v>
      </c>
      <c r="T14" s="44">
        <v>3804.3999999999996</v>
      </c>
      <c r="U14" s="44">
        <v>3704.3999999999996</v>
      </c>
      <c r="V14" s="45" t="str">
        <f t="shared" si="3"/>
        <v>OK</v>
      </c>
      <c r="W14" s="45" t="str">
        <f t="shared" si="4"/>
        <v>OK</v>
      </c>
    </row>
    <row r="15" spans="1:23" x14ac:dyDescent="0.25">
      <c r="B15" s="10" t="s">
        <v>52</v>
      </c>
      <c r="C15" s="10">
        <v>4</v>
      </c>
      <c r="D15" s="10" t="s">
        <v>39</v>
      </c>
      <c r="E15" s="10" t="s">
        <v>40</v>
      </c>
      <c r="F15" s="10" t="s">
        <v>41</v>
      </c>
      <c r="G15" s="10">
        <v>3</v>
      </c>
      <c r="H15" s="10">
        <v>11</v>
      </c>
      <c r="I15" s="10">
        <v>909</v>
      </c>
      <c r="J15" s="10">
        <v>40</v>
      </c>
      <c r="K15" s="140" t="s">
        <v>42</v>
      </c>
      <c r="L15" s="11">
        <v>52.5</v>
      </c>
      <c r="M15" s="10" t="s">
        <v>43</v>
      </c>
      <c r="N15" s="11" t="s">
        <v>44</v>
      </c>
      <c r="O15" s="12">
        <v>9.8000000000000007</v>
      </c>
      <c r="P15" s="13">
        <f t="shared" si="0"/>
        <v>6174</v>
      </c>
      <c r="Q15" s="14">
        <v>0.4</v>
      </c>
      <c r="R15" s="15">
        <f t="shared" si="1"/>
        <v>2469.6000000000004</v>
      </c>
      <c r="S15" s="50">
        <f t="shared" si="2"/>
        <v>3704.3999999999996</v>
      </c>
      <c r="T15" s="44">
        <v>3804.3999999999996</v>
      </c>
      <c r="U15" s="44">
        <v>3704.3999999999996</v>
      </c>
      <c r="V15" s="45" t="str">
        <f t="shared" si="3"/>
        <v>OK</v>
      </c>
      <c r="W15" s="45" t="str">
        <f t="shared" si="4"/>
        <v>OK</v>
      </c>
    </row>
    <row r="16" spans="1:23" x14ac:dyDescent="0.25">
      <c r="B16" s="10" t="s">
        <v>53</v>
      </c>
      <c r="C16" s="10">
        <v>4</v>
      </c>
      <c r="D16" s="10" t="s">
        <v>39</v>
      </c>
      <c r="E16" s="10" t="s">
        <v>40</v>
      </c>
      <c r="F16" s="10" t="s">
        <v>41</v>
      </c>
      <c r="G16" s="10">
        <v>3</v>
      </c>
      <c r="H16" s="10">
        <v>11</v>
      </c>
      <c r="I16" s="10">
        <v>909</v>
      </c>
      <c r="J16" s="10">
        <v>41</v>
      </c>
      <c r="K16" s="140" t="s">
        <v>42</v>
      </c>
      <c r="L16" s="11">
        <v>87</v>
      </c>
      <c r="M16" s="10" t="s">
        <v>43</v>
      </c>
      <c r="N16" s="11" t="s">
        <v>44</v>
      </c>
      <c r="O16" s="12">
        <v>9.8000000000000007</v>
      </c>
      <c r="P16" s="13">
        <f t="shared" si="0"/>
        <v>10231.200000000001</v>
      </c>
      <c r="Q16" s="14">
        <v>0.4</v>
      </c>
      <c r="R16" s="15">
        <f t="shared" si="1"/>
        <v>4092.4800000000005</v>
      </c>
      <c r="S16" s="50">
        <f t="shared" si="2"/>
        <v>6138.72</v>
      </c>
      <c r="T16" s="44">
        <v>6238.72</v>
      </c>
      <c r="U16" s="44">
        <v>6138.72</v>
      </c>
      <c r="V16" s="45" t="str">
        <f t="shared" si="3"/>
        <v>OK</v>
      </c>
      <c r="W16" s="45" t="str">
        <f t="shared" si="4"/>
        <v>OK</v>
      </c>
    </row>
    <row r="17" spans="2:23" x14ac:dyDescent="0.25">
      <c r="B17" s="5">
        <f>+COUNTIF(B7:B16,"&lt;&gt;")</f>
        <v>10</v>
      </c>
      <c r="C17" s="6"/>
      <c r="D17" s="6"/>
      <c r="E17" s="6"/>
      <c r="F17" s="6"/>
      <c r="G17" s="6"/>
      <c r="H17" s="6"/>
      <c r="I17" s="6"/>
      <c r="J17" s="6"/>
      <c r="K17" s="6"/>
      <c r="L17" s="7">
        <f>SUM(L7:L16)</f>
        <v>724.5</v>
      </c>
      <c r="M17" s="7"/>
      <c r="N17" s="7"/>
      <c r="O17" s="8"/>
      <c r="P17" s="8">
        <f>SUM(P7:P16)</f>
        <v>85201.2</v>
      </c>
      <c r="Q17" s="9"/>
      <c r="R17" s="8">
        <f>SUM(R7:R16)</f>
        <v>34080.480000000003</v>
      </c>
      <c r="S17" s="8"/>
      <c r="T17" s="8">
        <f>SUM(T7:T16)</f>
        <v>51934.320000000007</v>
      </c>
      <c r="U17" s="8">
        <f>SUM(U7:U16)</f>
        <v>51134.320000000007</v>
      </c>
      <c r="V17" s="138">
        <f>SUM(V7:V16)</f>
        <v>3763.2000000000003</v>
      </c>
      <c r="W17" s="138">
        <f>SUM(W7:W16)</f>
        <v>3057.6000000000004</v>
      </c>
    </row>
    <row r="18" spans="2:23" x14ac:dyDescent="0.2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2:23" x14ac:dyDescent="0.25">
      <c r="P19" s="19"/>
      <c r="Q19" s="49"/>
      <c r="R19" s="4"/>
      <c r="S19" s="4"/>
    </row>
    <row r="20" spans="2:23" ht="61.15" customHeight="1" x14ac:dyDescent="0.25">
      <c r="B20" s="139" t="s">
        <v>17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4"/>
      <c r="R20" s="4"/>
      <c r="S20" s="4"/>
      <c r="U20" s="136" t="s">
        <v>90</v>
      </c>
      <c r="V20" s="136"/>
      <c r="W20" s="136"/>
    </row>
    <row r="21" spans="2:23" ht="60.75" customHeight="1" x14ac:dyDescent="0.25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U21" s="112" t="s">
        <v>100</v>
      </c>
      <c r="V21" s="112"/>
      <c r="W21" s="18">
        <v>20</v>
      </c>
    </row>
    <row r="22" spans="2:23" ht="24.95" customHeight="1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U22" s="112" t="s">
        <v>99</v>
      </c>
      <c r="V22" s="112"/>
      <c r="W22" s="80">
        <f>R17</f>
        <v>34080.480000000003</v>
      </c>
    </row>
    <row r="23" spans="2:23" ht="48.95" customHeight="1" x14ac:dyDescent="0.25">
      <c r="U23" s="134" t="s">
        <v>97</v>
      </c>
      <c r="V23" s="134"/>
      <c r="W23" s="62">
        <f>+V17+W17</f>
        <v>6820.8000000000011</v>
      </c>
    </row>
    <row r="24" spans="2:23" ht="72" customHeight="1" x14ac:dyDescent="0.25">
      <c r="U24" s="137" t="s">
        <v>93</v>
      </c>
      <c r="V24" s="137"/>
      <c r="W24" s="81">
        <f>(W22-W23)*W21</f>
        <v>545193.6</v>
      </c>
    </row>
    <row r="25" spans="2:23" x14ac:dyDescent="0.25">
      <c r="U25" s="2"/>
    </row>
    <row r="26" spans="2:23" x14ac:dyDescent="0.25">
      <c r="L26" s="113"/>
      <c r="M26" s="113"/>
      <c r="N26" s="113"/>
      <c r="O26" s="113"/>
      <c r="P26" s="113"/>
      <c r="Q26" s="113"/>
      <c r="R26" s="113"/>
      <c r="S26" s="113"/>
      <c r="T26" s="113"/>
    </row>
  </sheetData>
  <mergeCells count="10">
    <mergeCell ref="B2:F2"/>
    <mergeCell ref="U21:V21"/>
    <mergeCell ref="U24:V24"/>
    <mergeCell ref="L26:T26"/>
    <mergeCell ref="B20:P20"/>
    <mergeCell ref="U20:W20"/>
    <mergeCell ref="U22:V22"/>
    <mergeCell ref="U23:V23"/>
    <mergeCell ref="B5:K5"/>
    <mergeCell ref="L5:W5"/>
  </mergeCells>
  <phoneticPr fontId="8" type="noConversion"/>
  <dataValidations count="2">
    <dataValidation type="list" allowBlank="1" showInputMessage="1" showErrorMessage="1" sqref="M7:M16" xr:uid="{E31C7997-2A66-42A9-9433-06CB74FF3846}">
      <formula1>"Fascia centrale, Fascia semi-centrale, Fascia periferica, Fascia suburbana,Fascia extra-urbana"</formula1>
    </dataValidation>
    <dataValidation type="list" allowBlank="1" showInputMessage="1" showErrorMessage="1" sqref="K7:K16" xr:uid="{54255C73-E0DC-4CA0-A190-E43EA8ADDCFD}">
      <formula1>"A/2, A/3, A/4"</formula1>
    </dataValidation>
  </dataValidations>
  <pageMargins left="0.23622047244094491" right="0.23622047244094491" top="0.74803149606299213" bottom="0.74803149606299213" header="0.31496062992125984" footer="0.31496062992125984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12211-113D-4826-9114-1757EA2CB385}">
  <dimension ref="A1:K47"/>
  <sheetViews>
    <sheetView tabSelected="1" zoomScale="70" zoomScaleNormal="70" workbookViewId="0">
      <selection activeCell="D37" sqref="D37"/>
    </sheetView>
  </sheetViews>
  <sheetFormatPr defaultRowHeight="12.75" x14ac:dyDescent="0.2"/>
  <cols>
    <col min="2" max="2" width="45.42578125" bestFit="1" customWidth="1"/>
    <col min="3" max="3" width="44.5703125" customWidth="1"/>
    <col min="4" max="4" width="16.28515625" customWidth="1"/>
    <col min="6" max="6" width="13.28515625" customWidth="1"/>
    <col min="9" max="9" width="28.42578125" bestFit="1" customWidth="1"/>
    <col min="10" max="10" width="22.5703125" bestFit="1" customWidth="1"/>
    <col min="11" max="11" width="65" customWidth="1"/>
  </cols>
  <sheetData>
    <row r="1" spans="1:11" s="1" customFormat="1" ht="60" customHeight="1" x14ac:dyDescent="0.25"/>
    <row r="2" spans="1:11" s="1" customFormat="1" ht="15" x14ac:dyDescent="0.25">
      <c r="B2" s="68" t="s">
        <v>0</v>
      </c>
      <c r="C2" s="69"/>
      <c r="D2" s="69"/>
      <c r="E2" s="69"/>
      <c r="F2" s="69"/>
      <c r="G2" s="69"/>
      <c r="H2" s="69"/>
      <c r="I2" s="69"/>
      <c r="J2" s="69"/>
      <c r="K2" s="69"/>
    </row>
    <row r="3" spans="1:11" ht="13.5" thickBot="1" x14ac:dyDescent="0.25"/>
    <row r="4" spans="1:11" ht="16.5" thickBot="1" x14ac:dyDescent="0.3">
      <c r="B4" s="128" t="s">
        <v>12</v>
      </c>
      <c r="C4" s="129"/>
      <c r="D4" s="119"/>
      <c r="E4" s="120"/>
      <c r="F4" s="120"/>
      <c r="G4" s="120"/>
      <c r="H4" s="120"/>
      <c r="I4" s="120"/>
      <c r="J4" s="120"/>
      <c r="K4" s="121"/>
    </row>
    <row r="5" spans="1:11" ht="15.75" x14ac:dyDescent="0.25">
      <c r="B5" s="46"/>
      <c r="C5" s="46"/>
      <c r="D5" s="46"/>
      <c r="E5" s="46"/>
      <c r="F5" s="46"/>
      <c r="G5" s="47"/>
      <c r="H5" s="47"/>
      <c r="I5" s="47"/>
      <c r="J5" s="47"/>
      <c r="K5" s="47"/>
    </row>
    <row r="6" spans="1:11" ht="15.75" x14ac:dyDescent="0.2">
      <c r="B6" s="70" t="s">
        <v>18</v>
      </c>
      <c r="C6" s="70"/>
      <c r="D6" s="70"/>
      <c r="E6" s="70"/>
      <c r="F6" s="70"/>
      <c r="G6" s="70"/>
      <c r="H6" s="70"/>
      <c r="I6" s="70"/>
      <c r="J6" s="70"/>
      <c r="K6" s="70"/>
    </row>
    <row r="7" spans="1:11" ht="133.5" customHeight="1" x14ac:dyDescent="0.2">
      <c r="B7" s="66" t="s">
        <v>54</v>
      </c>
      <c r="C7" s="167" t="s">
        <v>102</v>
      </c>
      <c r="D7" s="168" t="s">
        <v>19</v>
      </c>
      <c r="E7" s="168" t="s">
        <v>20</v>
      </c>
      <c r="F7" s="168" t="s">
        <v>21</v>
      </c>
      <c r="G7" s="168" t="s">
        <v>22</v>
      </c>
      <c r="H7" s="168" t="s">
        <v>23</v>
      </c>
      <c r="I7" s="169" t="s">
        <v>92</v>
      </c>
      <c r="J7" s="169" t="s">
        <v>55</v>
      </c>
      <c r="K7" s="67" t="s">
        <v>56</v>
      </c>
    </row>
    <row r="8" spans="1:11" ht="15" x14ac:dyDescent="0.2">
      <c r="B8" s="122" t="s">
        <v>24</v>
      </c>
      <c r="C8" s="59"/>
      <c r="D8" s="71"/>
      <c r="E8" s="72"/>
      <c r="F8" s="71"/>
      <c r="G8" s="71"/>
      <c r="H8" s="73"/>
      <c r="I8" s="74"/>
      <c r="J8" s="74"/>
      <c r="K8" s="170" t="s">
        <v>103</v>
      </c>
    </row>
    <row r="9" spans="1:11" ht="15" x14ac:dyDescent="0.2">
      <c r="B9" s="123"/>
      <c r="C9" s="59"/>
      <c r="D9" s="71"/>
      <c r="E9" s="72"/>
      <c r="F9" s="71"/>
      <c r="G9" s="71"/>
      <c r="H9" s="73"/>
      <c r="I9" s="74"/>
      <c r="J9" s="74"/>
      <c r="K9" s="171"/>
    </row>
    <row r="10" spans="1:11" ht="15" x14ac:dyDescent="0.2">
      <c r="B10" s="123"/>
      <c r="C10" s="59"/>
      <c r="D10" s="71"/>
      <c r="E10" s="72"/>
      <c r="F10" s="71"/>
      <c r="G10" s="71"/>
      <c r="H10" s="73"/>
      <c r="I10" s="76"/>
      <c r="J10" s="74"/>
      <c r="K10" s="171"/>
    </row>
    <row r="11" spans="1:11" ht="15" x14ac:dyDescent="0.2">
      <c r="B11" s="123"/>
      <c r="C11" s="59"/>
      <c r="D11" s="71"/>
      <c r="E11" s="72"/>
      <c r="F11" s="71"/>
      <c r="G11" s="71"/>
      <c r="H11" s="73"/>
      <c r="I11" s="76"/>
      <c r="J11" s="74"/>
      <c r="K11" s="171"/>
    </row>
    <row r="12" spans="1:11" ht="15" x14ac:dyDescent="0.2">
      <c r="B12" s="123"/>
      <c r="C12" s="59"/>
      <c r="D12" s="71"/>
      <c r="E12" s="72"/>
      <c r="F12" s="71"/>
      <c r="G12" s="71"/>
      <c r="H12" s="73"/>
      <c r="I12" s="76"/>
      <c r="J12" s="74"/>
      <c r="K12" s="171"/>
    </row>
    <row r="13" spans="1:11" ht="15" x14ac:dyDescent="0.2">
      <c r="B13" s="123"/>
      <c r="C13" s="59"/>
      <c r="D13" s="71"/>
      <c r="E13" s="72"/>
      <c r="F13" s="71"/>
      <c r="G13" s="71"/>
      <c r="H13" s="75"/>
      <c r="I13" s="76"/>
      <c r="J13" s="59"/>
      <c r="K13" s="171"/>
    </row>
    <row r="14" spans="1:11" ht="15" x14ac:dyDescent="0.2">
      <c r="B14" s="124"/>
      <c r="C14" s="59"/>
      <c r="D14" s="71"/>
      <c r="E14" s="72"/>
      <c r="F14" s="71"/>
      <c r="G14" s="71"/>
      <c r="H14" s="75"/>
      <c r="I14" s="74"/>
      <c r="J14" s="74"/>
      <c r="K14" s="172"/>
    </row>
    <row r="15" spans="1:11" ht="20.100000000000001" customHeight="1" x14ac:dyDescent="0.2">
      <c r="A15" s="159"/>
      <c r="B15" s="160"/>
      <c r="C15" s="160"/>
      <c r="D15" s="160"/>
      <c r="E15" s="160"/>
      <c r="F15" s="160"/>
      <c r="G15" s="160"/>
      <c r="H15" s="160"/>
      <c r="I15" s="161"/>
      <c r="J15" s="164">
        <f>SUM(J8:J14)</f>
        <v>0</v>
      </c>
      <c r="K15" s="158"/>
    </row>
    <row r="16" spans="1:11" ht="15.6" customHeight="1" x14ac:dyDescent="0.2">
      <c r="B16" s="122" t="s">
        <v>57</v>
      </c>
      <c r="C16" s="59"/>
      <c r="D16" s="71"/>
      <c r="E16" s="72"/>
      <c r="F16" s="71"/>
      <c r="G16" s="71"/>
      <c r="H16" s="75"/>
      <c r="I16" s="74"/>
      <c r="J16" s="74"/>
      <c r="K16" s="125" t="s">
        <v>58</v>
      </c>
    </row>
    <row r="17" spans="1:11" ht="15.6" customHeight="1" x14ac:dyDescent="0.2">
      <c r="B17" s="123"/>
      <c r="C17" s="59"/>
      <c r="D17" s="71"/>
      <c r="E17" s="72"/>
      <c r="F17" s="71"/>
      <c r="G17" s="71"/>
      <c r="H17" s="75"/>
      <c r="I17" s="74"/>
      <c r="J17" s="74"/>
      <c r="K17" s="126"/>
    </row>
    <row r="18" spans="1:11" ht="15.6" customHeight="1" x14ac:dyDescent="0.2">
      <c r="B18" s="123"/>
      <c r="C18" s="59"/>
      <c r="D18" s="71"/>
      <c r="E18" s="72"/>
      <c r="F18" s="71"/>
      <c r="G18" s="71"/>
      <c r="H18" s="75"/>
      <c r="I18" s="74"/>
      <c r="J18" s="74"/>
      <c r="K18" s="126"/>
    </row>
    <row r="19" spans="1:11" ht="15.6" customHeight="1" x14ac:dyDescent="0.2">
      <c r="B19" s="123"/>
      <c r="C19" s="59"/>
      <c r="D19" s="71"/>
      <c r="E19" s="72"/>
      <c r="F19" s="71"/>
      <c r="G19" s="71"/>
      <c r="H19" s="75"/>
      <c r="I19" s="74"/>
      <c r="J19" s="74"/>
      <c r="K19" s="126"/>
    </row>
    <row r="20" spans="1:11" ht="15.6" customHeight="1" x14ac:dyDescent="0.2">
      <c r="B20" s="123"/>
      <c r="C20" s="59"/>
      <c r="D20" s="71"/>
      <c r="E20" s="72"/>
      <c r="F20" s="71"/>
      <c r="G20" s="71"/>
      <c r="H20" s="75"/>
      <c r="I20" s="74"/>
      <c r="J20" s="74"/>
      <c r="K20" s="126"/>
    </row>
    <row r="21" spans="1:11" ht="15.6" customHeight="1" x14ac:dyDescent="0.2">
      <c r="B21" s="123"/>
      <c r="C21" s="59"/>
      <c r="D21" s="71"/>
      <c r="E21" s="72"/>
      <c r="F21" s="71"/>
      <c r="G21" s="71"/>
      <c r="H21" s="75"/>
      <c r="I21" s="74"/>
      <c r="J21" s="74"/>
      <c r="K21" s="126"/>
    </row>
    <row r="22" spans="1:11" ht="15.6" customHeight="1" x14ac:dyDescent="0.2">
      <c r="B22" s="124"/>
      <c r="C22" s="59"/>
      <c r="D22" s="71"/>
      <c r="E22" s="72"/>
      <c r="F22" s="71"/>
      <c r="G22" s="71"/>
      <c r="H22" s="75"/>
      <c r="I22" s="74"/>
      <c r="J22" s="74"/>
      <c r="K22" s="127"/>
    </row>
    <row r="23" spans="1:11" ht="20.100000000000001" customHeight="1" x14ac:dyDescent="0.2">
      <c r="A23" s="159"/>
      <c r="B23" s="160"/>
      <c r="C23" s="160"/>
      <c r="D23" s="160"/>
      <c r="E23" s="160"/>
      <c r="F23" s="160"/>
      <c r="G23" s="160"/>
      <c r="H23" s="160"/>
      <c r="I23" s="162"/>
      <c r="J23" s="163">
        <f>SUM(J16:J22)</f>
        <v>0</v>
      </c>
      <c r="K23" s="165">
        <f>J15*0.1</f>
        <v>0</v>
      </c>
    </row>
    <row r="24" spans="1:11" ht="15.6" customHeight="1" x14ac:dyDescent="0.2">
      <c r="B24" s="122" t="s">
        <v>59</v>
      </c>
      <c r="C24" s="59"/>
      <c r="D24" s="71"/>
      <c r="E24" s="72"/>
      <c r="F24" s="71"/>
      <c r="G24" s="71"/>
      <c r="H24" s="75"/>
      <c r="I24" s="74"/>
      <c r="J24" s="74"/>
      <c r="K24" s="125" t="s">
        <v>60</v>
      </c>
    </row>
    <row r="25" spans="1:11" ht="15.6" customHeight="1" x14ac:dyDescent="0.2">
      <c r="B25" s="123"/>
      <c r="C25" s="59"/>
      <c r="D25" s="71"/>
      <c r="E25" s="72"/>
      <c r="F25" s="71"/>
      <c r="G25" s="71"/>
      <c r="H25" s="75"/>
      <c r="I25" s="74"/>
      <c r="J25" s="74"/>
      <c r="K25" s="126"/>
    </row>
    <row r="26" spans="1:11" ht="15.6" customHeight="1" x14ac:dyDescent="0.2">
      <c r="B26" s="123"/>
      <c r="C26" s="59"/>
      <c r="D26" s="71"/>
      <c r="E26" s="72"/>
      <c r="F26" s="71"/>
      <c r="G26" s="71"/>
      <c r="H26" s="75"/>
      <c r="I26" s="74"/>
      <c r="J26" s="74"/>
      <c r="K26" s="126"/>
    </row>
    <row r="27" spans="1:11" ht="15.6" customHeight="1" x14ac:dyDescent="0.2">
      <c r="B27" s="123"/>
      <c r="C27" s="59"/>
      <c r="D27" s="71"/>
      <c r="E27" s="72"/>
      <c r="F27" s="71"/>
      <c r="G27" s="71"/>
      <c r="H27" s="75"/>
      <c r="I27" s="74"/>
      <c r="J27" s="74"/>
      <c r="K27" s="126"/>
    </row>
    <row r="28" spans="1:11" ht="15.6" customHeight="1" x14ac:dyDescent="0.2">
      <c r="B28" s="123"/>
      <c r="C28" s="59"/>
      <c r="D28" s="71"/>
      <c r="E28" s="72"/>
      <c r="F28" s="71"/>
      <c r="G28" s="71"/>
      <c r="H28" s="75"/>
      <c r="I28" s="74"/>
      <c r="J28" s="74"/>
      <c r="K28" s="126"/>
    </row>
    <row r="29" spans="1:11" ht="15.6" customHeight="1" x14ac:dyDescent="0.2">
      <c r="B29" s="123"/>
      <c r="C29" s="71"/>
      <c r="D29" s="71"/>
      <c r="E29" s="72"/>
      <c r="F29" s="71"/>
      <c r="G29" s="71"/>
      <c r="H29" s="75"/>
      <c r="I29" s="74"/>
      <c r="J29" s="74"/>
      <c r="K29" s="126"/>
    </row>
    <row r="30" spans="1:11" ht="15.6" customHeight="1" x14ac:dyDescent="0.2">
      <c r="B30" s="124"/>
      <c r="C30" s="71"/>
      <c r="D30" s="71"/>
      <c r="E30" s="72"/>
      <c r="F30" s="71"/>
      <c r="G30" s="71"/>
      <c r="H30" s="75"/>
      <c r="I30" s="74"/>
      <c r="J30" s="74"/>
      <c r="K30" s="127"/>
    </row>
    <row r="31" spans="1:11" ht="20.100000000000001" customHeight="1" x14ac:dyDescent="0.2">
      <c r="B31" s="160"/>
      <c r="C31" s="160"/>
      <c r="D31" s="160"/>
      <c r="E31" s="160"/>
      <c r="F31" s="160"/>
      <c r="G31" s="160"/>
      <c r="H31" s="160"/>
      <c r="I31" s="162"/>
      <c r="J31" s="164">
        <f>SUM(J24:J30)</f>
        <v>0</v>
      </c>
      <c r="K31" s="166">
        <f>J34*0.25</f>
        <v>0</v>
      </c>
    </row>
    <row r="32" spans="1:11" ht="15" x14ac:dyDescent="0.25">
      <c r="B32" s="1"/>
      <c r="C32" s="1"/>
      <c r="D32" s="1"/>
      <c r="E32" s="1"/>
      <c r="F32" s="1"/>
      <c r="G32" s="1"/>
      <c r="H32" s="1"/>
      <c r="I32" s="31"/>
      <c r="J32" s="31"/>
      <c r="K32" s="31"/>
    </row>
    <row r="33" spans="2:11" ht="15.75" thickBo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2:11" ht="39" thickBot="1" x14ac:dyDescent="0.3">
      <c r="B34" s="1"/>
      <c r="C34" s="1"/>
      <c r="D34" s="117" t="s">
        <v>61</v>
      </c>
      <c r="E34" s="118"/>
      <c r="F34" s="118"/>
      <c r="G34" s="118"/>
      <c r="H34" s="118"/>
      <c r="I34" s="118"/>
      <c r="J34" s="77">
        <f>SUM(J31,J23,J15)</f>
        <v>0</v>
      </c>
      <c r="K34" s="65" t="s">
        <v>91</v>
      </c>
    </row>
    <row r="35" spans="2:11" ht="15.75" thickBot="1" x14ac:dyDescent="0.3">
      <c r="B35" s="1"/>
      <c r="C35" s="1"/>
      <c r="D35" s="78"/>
      <c r="E35" s="78"/>
      <c r="F35" s="78"/>
      <c r="G35" s="78"/>
      <c r="H35" s="78"/>
      <c r="I35" s="78"/>
      <c r="J35" s="78"/>
      <c r="K35" s="78"/>
    </row>
    <row r="36" spans="2:11" ht="15" x14ac:dyDescent="0.25">
      <c r="B36" s="1"/>
      <c r="C36" s="1"/>
      <c r="D36" s="117" t="s">
        <v>104</v>
      </c>
      <c r="E36" s="118"/>
      <c r="F36" s="118"/>
      <c r="G36" s="118"/>
      <c r="H36" s="118"/>
      <c r="I36" s="118"/>
      <c r="J36" s="77">
        <f>J34*0.5</f>
        <v>0</v>
      </c>
      <c r="K36" s="78"/>
    </row>
    <row r="37" spans="2:11" ht="15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2:11" ht="30.95" customHeight="1" x14ac:dyDescent="0.25">
      <c r="B38" s="1"/>
      <c r="C38" s="1"/>
      <c r="E38" s="64"/>
      <c r="F38" s="64"/>
      <c r="G38" s="64"/>
      <c r="H38" s="64"/>
      <c r="I38" s="64"/>
      <c r="J38" s="64"/>
      <c r="K38" s="1"/>
    </row>
    <row r="39" spans="2:11" ht="15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2:11" ht="15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2:11" ht="1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2:11" ht="15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2:11" ht="15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2:11" ht="1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2:11" ht="15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2:11" ht="15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2:11" ht="15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</row>
  </sheetData>
  <mergeCells count="13">
    <mergeCell ref="D36:I36"/>
    <mergeCell ref="D4:K4"/>
    <mergeCell ref="B4:C4"/>
    <mergeCell ref="B8:B14"/>
    <mergeCell ref="B15:H15"/>
    <mergeCell ref="B23:H23"/>
    <mergeCell ref="B16:B22"/>
    <mergeCell ref="B31:H31"/>
    <mergeCell ref="D34:I34"/>
    <mergeCell ref="K24:K30"/>
    <mergeCell ref="K16:K22"/>
    <mergeCell ref="K8:K14"/>
    <mergeCell ref="B24:B3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58E5BE701E0E341B5C8F5A4DE20E635" ma:contentTypeVersion="12" ma:contentTypeDescription="Creare un nuovo documento." ma:contentTypeScope="" ma:versionID="b37ab21fc9eaf24d442461db24093384">
  <xsd:schema xmlns:xsd="http://www.w3.org/2001/XMLSchema" xmlns:xs="http://www.w3.org/2001/XMLSchema" xmlns:p="http://schemas.microsoft.com/office/2006/metadata/properties" xmlns:ns2="305eb019-d1b9-46b8-80bb-a825d4facfed" targetNamespace="http://schemas.microsoft.com/office/2006/metadata/properties" ma:root="true" ma:fieldsID="a84a6e5d78522442a99c24f720aa1c9e" ns2:_="">
    <xsd:import namespace="305eb019-d1b9-46b8-80bb-a825d4fac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5eb019-d1b9-46b8-80bb-a825d4fac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5eb019-d1b9-46b8-80bb-a825d4facfe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D50026-E1DF-40F1-8800-2830B7B29C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5eb019-d1b9-46b8-80bb-a825d4facf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460557-88EE-45C2-AD0A-30E166163E6D}">
  <ds:schemaRefs>
    <ds:schemaRef ds:uri="http://schemas.microsoft.com/office/2006/metadata/properties"/>
    <ds:schemaRef ds:uri="http://schemas.microsoft.com/office/infopath/2007/PartnerControls"/>
    <ds:schemaRef ds:uri="305eb019-d1b9-46b8-80bb-a825d4facfed"/>
  </ds:schemaRefs>
</ds:datastoreItem>
</file>

<file path=customXml/itemProps3.xml><?xml version="1.0" encoding="utf-8"?>
<ds:datastoreItem xmlns:ds="http://schemas.openxmlformats.org/officeDocument/2006/customXml" ds:itemID="{E8A57C45-BB03-4A9F-A6BB-55667EAD5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RIEPILOGO ITER</vt:lpstr>
      <vt:lpstr>CONTRIBUTO 1</vt:lpstr>
      <vt:lpstr>ES. COMPILAZIONE CONTRIBUTO 1</vt:lpstr>
      <vt:lpstr>CONTRIBUTO 2</vt:lpstr>
      <vt:lpstr>'ES. COMPILAZIONE CONTRIBUTO 1'!Area_stampa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Fabio Salvaterra</dc:creator>
  <cp:keywords/>
  <dc:description/>
  <cp:lastModifiedBy>Magri Irene</cp:lastModifiedBy>
  <cp:revision/>
  <dcterms:created xsi:type="dcterms:W3CDTF">2019-06-17T06:18:06Z</dcterms:created>
  <dcterms:modified xsi:type="dcterms:W3CDTF">2025-09-23T09:16:04Z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0x010100658E5BE701E0E341B5C8F5A4DE20E635</vt:lpwstr>
  </property>
  <property fmtid="{D5CDD505-2E9C-101B-9397-08002B2CF9AE}" pid="3" name="Order">
    <vt:r8>297300</vt:r8>
  </property>
  <property fmtid="{D5CDD505-2E9C-101B-9397-08002B2CF9AE}" pid="4" name="MediaServiceImageTags">
    <vt:lpwstr/>
  </property>
</Properties>
</file>