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la_ma\Downloads\"/>
    </mc:Choice>
  </mc:AlternateContent>
  <xr:revisionPtr revIDLastSave="0" documentId="8_{DDD793AD-4B0B-4ACC-838A-5AB6C6F96CA4}" xr6:coauthVersionLast="47" xr6:coauthVersionMax="47" xr10:uidLastSave="{00000000-0000-0000-0000-000000000000}"/>
  <bookViews>
    <workbookView xWindow="-120" yWindow="-120" windowWidth="29040" windowHeight="15840" xr2:uid="{E748F0C6-E541-468B-8783-F6D6D408B215}"/>
  </bookViews>
  <sheets>
    <sheet name="assumption" sheetId="4" r:id="rId1"/>
    <sheet name="BP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7" i="3" l="1"/>
  <c r="AI22" i="3"/>
  <c r="AI6" i="3"/>
  <c r="AH6" i="3"/>
  <c r="AF28" i="3"/>
  <c r="AF22" i="3"/>
  <c r="AF19" i="3"/>
  <c r="AF12" i="3"/>
  <c r="AF5" i="3"/>
  <c r="G22" i="3"/>
  <c r="G28" i="3" s="1"/>
  <c r="G19" i="3"/>
  <c r="G12" i="3"/>
  <c r="G5" i="3"/>
  <c r="K13" i="4"/>
  <c r="J14" i="4" s="1"/>
  <c r="S5" i="3"/>
  <c r="T5" i="3"/>
  <c r="U5" i="3"/>
  <c r="V5" i="3"/>
  <c r="W5" i="3"/>
  <c r="X5" i="3"/>
  <c r="Y5" i="3"/>
  <c r="Z5" i="3"/>
  <c r="AA5" i="3"/>
  <c r="AB5" i="3"/>
  <c r="AC5" i="3"/>
  <c r="AD5" i="3"/>
  <c r="AE5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H23" i="3"/>
  <c r="E13" i="4"/>
  <c r="E14" i="4" s="1"/>
  <c r="AH25" i="3"/>
  <c r="AH26" i="3"/>
  <c r="AH27" i="3"/>
  <c r="AH14" i="3"/>
  <c r="AH15" i="3"/>
  <c r="AH16" i="3"/>
  <c r="AH17" i="3"/>
  <c r="AH18" i="3"/>
  <c r="AI14" i="3"/>
  <c r="AI15" i="3"/>
  <c r="AI16" i="3"/>
  <c r="AI17" i="3"/>
  <c r="AI18" i="3"/>
  <c r="AI7" i="3"/>
  <c r="AI8" i="3"/>
  <c r="AI9" i="3"/>
  <c r="AI10" i="3"/>
  <c r="AI11" i="3"/>
  <c r="AH9" i="3"/>
  <c r="AH10" i="3"/>
  <c r="AH11" i="3"/>
  <c r="D5" i="3"/>
  <c r="C24" i="3"/>
  <c r="C25" i="3"/>
  <c r="C26" i="3"/>
  <c r="C27" i="3"/>
  <c r="C23" i="3"/>
  <c r="C21" i="3"/>
  <c r="C20" i="3"/>
  <c r="C22" i="3"/>
  <c r="C19" i="3"/>
  <c r="C12" i="3"/>
  <c r="C5" i="3"/>
  <c r="K12" i="3"/>
  <c r="R12" i="3"/>
  <c r="H22" i="3"/>
  <c r="H19" i="3"/>
  <c r="J12" i="3"/>
  <c r="L12" i="3"/>
  <c r="M12" i="3"/>
  <c r="N12" i="3"/>
  <c r="O12" i="3"/>
  <c r="P12" i="3"/>
  <c r="Q12" i="3"/>
  <c r="AG12" i="3"/>
  <c r="I12" i="3"/>
  <c r="H12" i="3"/>
  <c r="H5" i="3"/>
  <c r="N5" i="3"/>
  <c r="K5" i="3"/>
  <c r="L5" i="3"/>
  <c r="J5" i="3"/>
  <c r="D19" i="3"/>
  <c r="I5" i="3"/>
  <c r="M5" i="3"/>
  <c r="O5" i="3"/>
  <c r="P5" i="3"/>
  <c r="Q5" i="3"/>
  <c r="R5" i="3"/>
  <c r="AG5" i="3"/>
  <c r="E12" i="3"/>
  <c r="D12" i="3"/>
  <c r="E5" i="3"/>
  <c r="F5" i="3"/>
  <c r="F12" i="3"/>
  <c r="C14" i="3"/>
  <c r="C15" i="3"/>
  <c r="C16" i="3"/>
  <c r="C17" i="3"/>
  <c r="C18" i="3"/>
  <c r="C13" i="3"/>
  <c r="C7" i="3"/>
  <c r="C8" i="3"/>
  <c r="C9" i="3"/>
  <c r="C10" i="3"/>
  <c r="C11" i="3"/>
  <c r="C6" i="3"/>
  <c r="S28" i="3" l="1"/>
  <c r="Z28" i="3"/>
  <c r="Y28" i="3"/>
  <c r="AE28" i="3"/>
  <c r="X28" i="3"/>
  <c r="W28" i="3"/>
  <c r="V28" i="3"/>
  <c r="U28" i="3"/>
  <c r="T28" i="3"/>
  <c r="AA28" i="3"/>
  <c r="AC28" i="3"/>
  <c r="AB28" i="3"/>
  <c r="AD28" i="3"/>
  <c r="AH7" i="3"/>
  <c r="AJ7" i="3" s="1"/>
  <c r="I14" i="4"/>
  <c r="G14" i="4"/>
  <c r="H14" i="4"/>
  <c r="AJ11" i="3"/>
  <c r="AJ18" i="3"/>
  <c r="AI12" i="3"/>
  <c r="AJ17" i="3"/>
  <c r="AI5" i="3"/>
  <c r="AJ10" i="3"/>
  <c r="AJ9" i="3"/>
  <c r="AJ14" i="3"/>
  <c r="AJ16" i="3"/>
  <c r="AJ15" i="3"/>
  <c r="Q22" i="3"/>
  <c r="R22" i="3"/>
  <c r="AG22" i="3"/>
  <c r="Q19" i="3"/>
  <c r="R19" i="3"/>
  <c r="AG19" i="3"/>
  <c r="AH8" i="3"/>
  <c r="AJ8" i="3" s="1"/>
  <c r="AH13" i="3"/>
  <c r="E26" i="4"/>
  <c r="AH20" i="3" s="1"/>
  <c r="E27" i="4"/>
  <c r="AH21" i="3" s="1"/>
  <c r="E19" i="3"/>
  <c r="F19" i="3"/>
  <c r="I19" i="3"/>
  <c r="J19" i="3"/>
  <c r="K19" i="3"/>
  <c r="L19" i="3"/>
  <c r="M19" i="3"/>
  <c r="N19" i="3"/>
  <c r="O19" i="3"/>
  <c r="P19" i="3"/>
  <c r="AI20" i="3"/>
  <c r="AI21" i="3"/>
  <c r="R28" i="3" l="1"/>
  <c r="K14" i="4"/>
  <c r="AI19" i="3"/>
  <c r="AG28" i="3"/>
  <c r="AH24" i="3"/>
  <c r="AJ21" i="3"/>
  <c r="AJ20" i="3"/>
  <c r="AJ6" i="3"/>
  <c r="Q28" i="3"/>
  <c r="AI25" i="3" l="1"/>
  <c r="AJ25" i="3" s="1"/>
  <c r="AI23" i="3"/>
  <c r="AJ23" i="3" s="1"/>
  <c r="AI24" i="3" l="1"/>
  <c r="AJ24" i="3" s="1"/>
  <c r="AI13" i="3" l="1"/>
  <c r="AJ13" i="3" s="1"/>
  <c r="D22" i="3"/>
  <c r="D28" i="3" l="1"/>
  <c r="E22" i="3"/>
  <c r="E28" i="3" s="1"/>
  <c r="F22" i="3"/>
  <c r="F28" i="3" s="1"/>
  <c r="J22" i="3"/>
  <c r="J28" i="3" s="1"/>
  <c r="K22" i="3"/>
  <c r="K28" i="3" s="1"/>
  <c r="M22" i="3"/>
  <c r="M28" i="3" s="1"/>
  <c r="L22" i="3"/>
  <c r="L28" i="3" s="1"/>
  <c r="N22" i="3"/>
  <c r="N28" i="3" s="1"/>
  <c r="O22" i="3"/>
  <c r="O28" i="3" s="1"/>
  <c r="I22" i="3"/>
  <c r="I28" i="3" s="1"/>
  <c r="H28" i="3"/>
  <c r="P22" i="3"/>
  <c r="P28" i="3" s="1"/>
  <c r="AJ27" i="3" l="1"/>
  <c r="AI26" i="3" l="1"/>
  <c r="AJ26" i="3" s="1"/>
</calcChain>
</file>

<file path=xl/sharedStrings.xml><?xml version="1.0" encoding="utf-8"?>
<sst xmlns="http://schemas.openxmlformats.org/spreadsheetml/2006/main" count="54" uniqueCount="44">
  <si>
    <t>sup. comm ciascun alloggio</t>
  </si>
  <si>
    <t>mq</t>
  </si>
  <si>
    <t>TOTALE SUP. COMMERIALE</t>
  </si>
  <si>
    <t>INVESTIMENTO</t>
  </si>
  <si>
    <t>p.u.</t>
  </si>
  <si>
    <t>totale</t>
  </si>
  <si>
    <t xml:space="preserve">costo di costruzione </t>
  </si>
  <si>
    <t>spese tecniche e generali</t>
  </si>
  <si>
    <t>progetto di gestione</t>
  </si>
  <si>
    <t>oneri di urb U1 e U2</t>
  </si>
  <si>
    <t>RICAVI</t>
  </si>
  <si>
    <t>COSTI GESTIONE DIRETTI</t>
  </si>
  <si>
    <t>manutenzione ordinaria programmata</t>
  </si>
  <si>
    <t>manutenzione straordinaria</t>
  </si>
  <si>
    <t>COSTI GESTIONE INDIRETTI</t>
  </si>
  <si>
    <t>spese gestionali e amministrative</t>
  </si>
  <si>
    <t>morosità</t>
  </si>
  <si>
    <t>imposte e tasse</t>
  </si>
  <si>
    <t>oneri finanziari</t>
  </si>
  <si>
    <t>rimborso capitale</t>
  </si>
  <si>
    <t>FLUSSI DI CASSA</t>
  </si>
  <si>
    <t xml:space="preserve">costo acquisto terreno/immobile </t>
  </si>
  <si>
    <t>allacciamenti</t>
  </si>
  <si>
    <t>entrate da canoni (locazione concordata/calmierata)</t>
  </si>
  <si>
    <t>entrate da canoni (mercato libero)</t>
  </si>
  <si>
    <t>contributo 1 - RER</t>
  </si>
  <si>
    <t>contributo  2 - RER</t>
  </si>
  <si>
    <t>altre forme di contributo a fondo perduto</t>
  </si>
  <si>
    <t>entrate da vendita</t>
  </si>
  <si>
    <t>totale alloggi ERS</t>
  </si>
  <si>
    <t>totale alloggi non ERS</t>
  </si>
  <si>
    <t>numero alloggi ERS</t>
  </si>
  <si>
    <t>numero</t>
  </si>
  <si>
    <t>numero alloggi non ERS</t>
  </si>
  <si>
    <t>sup. comemrciale parti comuni</t>
  </si>
  <si>
    <t>GESTIONE</t>
  </si>
  <si>
    <t>FONTI DI FINANZIAMENTO</t>
  </si>
  <si>
    <t>Risorse proprie</t>
  </si>
  <si>
    <t>Altre fonti di finanziamento</t>
  </si>
  <si>
    <t>Mutui/prestiti</t>
  </si>
  <si>
    <t>Contributo RER</t>
  </si>
  <si>
    <t>TOTALE</t>
  </si>
  <si>
    <t>DATI DI PROGETTO</t>
  </si>
  <si>
    <t>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</si>
</sst>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/>
    <xf numFmtId="164" fontId="0" fillId="2" borderId="0" xfId="0" applyNumberFormat="1" applyFill="1"/>
    <xf numFmtId="164" fontId="2" fillId="2" borderId="0" xfId="0" applyNumberFormat="1" applyFont="1" applyFill="1"/>
    <xf numFmtId="0" fontId="0" fillId="3" borderId="4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4" xfId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4" fontId="2" fillId="0" borderId="4" xfId="1" applyFont="1" applyBorder="1" applyAlignment="1">
      <alignment horizontal="center" vertical="center"/>
    </xf>
    <xf numFmtId="9" fontId="0" fillId="0" borderId="0" xfId="2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4" xfId="0" applyBorder="1"/>
    <xf numFmtId="0" fontId="2" fillId="0" borderId="4" xfId="0" applyFont="1" applyBorder="1"/>
    <xf numFmtId="164" fontId="2" fillId="2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164" fontId="4" fillId="0" borderId="0" xfId="0" applyNumberFormat="1" applyFont="1"/>
    <xf numFmtId="0" fontId="0" fillId="4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0882-726A-4DB7-B316-81A901167440}">
  <dimension ref="B1:M34"/>
  <sheetViews>
    <sheetView tabSelected="1" topLeftCell="A10" workbookViewId="0">
      <selection activeCell="F5" sqref="F5"/>
    </sheetView>
  </sheetViews>
  <sheetFormatPr defaultRowHeight="15" x14ac:dyDescent="0.25"/>
  <cols>
    <col min="2" max="2" width="3" bestFit="1" customWidth="1"/>
    <col min="3" max="3" width="49.42578125" customWidth="1"/>
    <col min="4" max="4" width="15.85546875" bestFit="1" customWidth="1"/>
    <col min="5" max="5" width="14.7109375" bestFit="1" customWidth="1"/>
    <col min="6" max="6" width="12" bestFit="1" customWidth="1"/>
    <col min="7" max="7" width="24.7109375" bestFit="1" customWidth="1"/>
    <col min="8" max="8" width="26.140625" bestFit="1" customWidth="1"/>
    <col min="9" max="9" width="13.7109375" bestFit="1" customWidth="1"/>
    <col min="10" max="10" width="14.42578125" bestFit="1" customWidth="1"/>
    <col min="11" max="11" width="9.42578125" bestFit="1" customWidth="1"/>
    <col min="12" max="12" width="14.7109375" bestFit="1" customWidth="1"/>
    <col min="13" max="13" width="13.140625" bestFit="1" customWidth="1"/>
  </cols>
  <sheetData>
    <row r="1" spans="2:11" x14ac:dyDescent="0.25">
      <c r="C1" s="1" t="s">
        <v>42</v>
      </c>
      <c r="D1" s="1"/>
    </row>
    <row r="2" spans="2:11" x14ac:dyDescent="0.25">
      <c r="C2" t="s">
        <v>31</v>
      </c>
      <c r="D2" s="36"/>
      <c r="E2" t="s">
        <v>32</v>
      </c>
    </row>
    <row r="3" spans="2:11" x14ac:dyDescent="0.25">
      <c r="C3" t="s">
        <v>0</v>
      </c>
      <c r="D3" s="36"/>
      <c r="E3" t="s">
        <v>1</v>
      </c>
    </row>
    <row r="4" spans="2:11" x14ac:dyDescent="0.25">
      <c r="C4" t="s">
        <v>29</v>
      </c>
      <c r="D4" s="36"/>
      <c r="E4" t="s">
        <v>1</v>
      </c>
    </row>
    <row r="5" spans="2:11" x14ac:dyDescent="0.25">
      <c r="C5" t="s">
        <v>33</v>
      </c>
      <c r="D5" s="36"/>
      <c r="E5" t="s">
        <v>32</v>
      </c>
    </row>
    <row r="6" spans="2:11" x14ac:dyDescent="0.25">
      <c r="C6" t="s">
        <v>0</v>
      </c>
      <c r="D6" s="36"/>
      <c r="E6" t="s">
        <v>1</v>
      </c>
    </row>
    <row r="7" spans="2:11" x14ac:dyDescent="0.25">
      <c r="C7" t="s">
        <v>30</v>
      </c>
      <c r="D7" s="36"/>
      <c r="E7" t="s">
        <v>1</v>
      </c>
    </row>
    <row r="8" spans="2:11" x14ac:dyDescent="0.25">
      <c r="C8" t="s">
        <v>34</v>
      </c>
      <c r="D8" s="36"/>
      <c r="E8" t="s">
        <v>1</v>
      </c>
    </row>
    <row r="9" spans="2:11" x14ac:dyDescent="0.25">
      <c r="C9" s="12" t="s">
        <v>2</v>
      </c>
      <c r="D9" s="37"/>
      <c r="E9" s="12" t="s">
        <v>1</v>
      </c>
    </row>
    <row r="11" spans="2:11" x14ac:dyDescent="0.25">
      <c r="C11" s="1" t="s">
        <v>3</v>
      </c>
      <c r="D11" s="16" t="s">
        <v>4</v>
      </c>
      <c r="E11" s="16" t="s">
        <v>5</v>
      </c>
      <c r="G11" s="1" t="s">
        <v>36</v>
      </c>
      <c r="H11" s="1"/>
      <c r="I11" s="1"/>
      <c r="J11" s="1"/>
      <c r="K11" s="1"/>
    </row>
    <row r="12" spans="2:11" x14ac:dyDescent="0.25">
      <c r="B12">
        <v>1</v>
      </c>
      <c r="C12" t="s">
        <v>21</v>
      </c>
      <c r="E12" s="4">
        <v>0</v>
      </c>
      <c r="G12" s="30" t="s">
        <v>37</v>
      </c>
      <c r="H12" s="30" t="s">
        <v>38</v>
      </c>
      <c r="I12" s="30" t="s">
        <v>39</v>
      </c>
      <c r="J12" s="30" t="s">
        <v>40</v>
      </c>
      <c r="K12" s="32" t="s">
        <v>41</v>
      </c>
    </row>
    <row r="13" spans="2:11" x14ac:dyDescent="0.25">
      <c r="B13">
        <v>2</v>
      </c>
      <c r="C13" t="s">
        <v>6</v>
      </c>
      <c r="D13" s="11"/>
      <c r="E13" s="4">
        <f>-D13*D9</f>
        <v>0</v>
      </c>
      <c r="G13" s="31">
        <v>0</v>
      </c>
      <c r="H13" s="31">
        <v>0</v>
      </c>
      <c r="I13" s="31">
        <v>0</v>
      </c>
      <c r="J13" s="31">
        <v>0</v>
      </c>
      <c r="K13" s="33">
        <f>SUM(G13:J13)</f>
        <v>0</v>
      </c>
    </row>
    <row r="14" spans="2:11" x14ac:dyDescent="0.25">
      <c r="B14">
        <v>3</v>
      </c>
      <c r="C14" t="s">
        <v>7</v>
      </c>
      <c r="E14" s="4">
        <f>+E13*0.03</f>
        <v>0</v>
      </c>
      <c r="F14" s="8"/>
      <c r="G14" s="34" t="e">
        <f>+G13/K13</f>
        <v>#DIV/0!</v>
      </c>
      <c r="H14" s="34" t="e">
        <f>+H13/K13</f>
        <v>#DIV/0!</v>
      </c>
      <c r="I14" s="34" t="e">
        <f>+I13/K13</f>
        <v>#DIV/0!</v>
      </c>
      <c r="J14" s="34" t="e">
        <f>+J13/K13</f>
        <v>#DIV/0!</v>
      </c>
      <c r="K14" s="35" t="e">
        <f>SUM(G14:J14)</f>
        <v>#DIV/0!</v>
      </c>
    </row>
    <row r="15" spans="2:11" x14ac:dyDescent="0.25">
      <c r="B15">
        <v>4</v>
      </c>
      <c r="C15" t="s">
        <v>8</v>
      </c>
      <c r="E15" s="4">
        <v>0</v>
      </c>
      <c r="F15" s="8"/>
      <c r="G15" s="25"/>
      <c r="H15" s="2"/>
      <c r="I15" s="2"/>
      <c r="J15" s="2"/>
      <c r="K15" s="2"/>
    </row>
    <row r="16" spans="2:11" x14ac:dyDescent="0.25">
      <c r="B16">
        <v>5</v>
      </c>
      <c r="C16" t="s">
        <v>9</v>
      </c>
      <c r="D16" s="4"/>
      <c r="E16" s="4">
        <v>0</v>
      </c>
      <c r="F16" s="8"/>
      <c r="G16" s="3"/>
      <c r="H16" s="2"/>
      <c r="I16" s="2"/>
      <c r="J16" s="2"/>
      <c r="K16" s="2"/>
    </row>
    <row r="17" spans="2:13" x14ac:dyDescent="0.25">
      <c r="B17">
        <v>6</v>
      </c>
      <c r="C17" t="s">
        <v>22</v>
      </c>
      <c r="D17" s="4"/>
      <c r="E17" s="4">
        <v>0</v>
      </c>
      <c r="F17" s="8"/>
      <c r="G17" s="9"/>
    </row>
    <row r="18" spans="2:13" x14ac:dyDescent="0.25">
      <c r="C18" s="1" t="s">
        <v>10</v>
      </c>
      <c r="D18" s="1"/>
      <c r="E18" s="1"/>
      <c r="G18" s="8"/>
    </row>
    <row r="19" spans="2:13" x14ac:dyDescent="0.25">
      <c r="B19">
        <v>7</v>
      </c>
      <c r="C19" t="s">
        <v>23</v>
      </c>
      <c r="E19" s="4">
        <v>0</v>
      </c>
    </row>
    <row r="20" spans="2:13" x14ac:dyDescent="0.25">
      <c r="B20">
        <v>8</v>
      </c>
      <c r="C20" t="s">
        <v>24</v>
      </c>
      <c r="E20" s="4">
        <v>0</v>
      </c>
    </row>
    <row r="21" spans="2:13" x14ac:dyDescent="0.25">
      <c r="B21">
        <v>9</v>
      </c>
      <c r="C21" t="s">
        <v>25</v>
      </c>
      <c r="E21" s="4">
        <v>0</v>
      </c>
      <c r="M21" s="9"/>
    </row>
    <row r="22" spans="2:13" x14ac:dyDescent="0.25">
      <c r="B22">
        <v>10</v>
      </c>
      <c r="C22" t="s">
        <v>26</v>
      </c>
      <c r="E22" s="4">
        <v>0</v>
      </c>
    </row>
    <row r="23" spans="2:13" x14ac:dyDescent="0.25">
      <c r="B23">
        <v>11</v>
      </c>
      <c r="C23" t="s">
        <v>27</v>
      </c>
      <c r="E23" s="4">
        <v>0</v>
      </c>
    </row>
    <row r="24" spans="2:13" x14ac:dyDescent="0.25">
      <c r="B24">
        <v>12</v>
      </c>
      <c r="C24" t="s">
        <v>28</v>
      </c>
      <c r="E24" s="4">
        <v>0</v>
      </c>
    </row>
    <row r="25" spans="2:13" x14ac:dyDescent="0.25">
      <c r="C25" s="1" t="s">
        <v>11</v>
      </c>
      <c r="D25" s="1"/>
      <c r="E25" s="1"/>
    </row>
    <row r="26" spans="2:13" x14ac:dyDescent="0.25">
      <c r="B26">
        <v>13</v>
      </c>
      <c r="C26" t="s">
        <v>12</v>
      </c>
      <c r="E26" s="4">
        <f>-D26*D2*10</f>
        <v>0</v>
      </c>
    </row>
    <row r="27" spans="2:13" x14ac:dyDescent="0.25">
      <c r="B27">
        <v>14</v>
      </c>
      <c r="C27" t="s">
        <v>13</v>
      </c>
      <c r="E27" s="4">
        <f>-D27</f>
        <v>0</v>
      </c>
    </row>
    <row r="28" spans="2:13" x14ac:dyDescent="0.25">
      <c r="C28" s="1" t="s">
        <v>14</v>
      </c>
      <c r="D28" s="1"/>
      <c r="E28" s="1"/>
    </row>
    <row r="29" spans="2:13" x14ac:dyDescent="0.25">
      <c r="B29">
        <v>15</v>
      </c>
      <c r="C29" t="s">
        <v>15</v>
      </c>
      <c r="D29" s="4"/>
      <c r="E29" s="9">
        <v>0</v>
      </c>
    </row>
    <row r="30" spans="2:13" x14ac:dyDescent="0.25">
      <c r="B30">
        <v>16</v>
      </c>
      <c r="C30" t="s">
        <v>16</v>
      </c>
      <c r="E30" s="4">
        <v>0</v>
      </c>
    </row>
    <row r="31" spans="2:13" x14ac:dyDescent="0.25">
      <c r="B31">
        <v>17</v>
      </c>
      <c r="C31" t="s">
        <v>17</v>
      </c>
      <c r="D31" s="2"/>
      <c r="E31" s="9">
        <v>0</v>
      </c>
    </row>
    <row r="32" spans="2:13" x14ac:dyDescent="0.25">
      <c r="B32">
        <v>18</v>
      </c>
      <c r="C32" t="s">
        <v>18</v>
      </c>
      <c r="E32" s="10">
        <v>0</v>
      </c>
    </row>
    <row r="33" spans="2:8" x14ac:dyDescent="0.25">
      <c r="B33">
        <v>19</v>
      </c>
      <c r="C33" t="s">
        <v>19</v>
      </c>
      <c r="E33" s="10">
        <v>0</v>
      </c>
    </row>
    <row r="34" spans="2:8" x14ac:dyDescent="0.25">
      <c r="H3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7548-4055-4950-A9B3-16DB7F6AF4B5}">
  <dimension ref="B2:AJ34"/>
  <sheetViews>
    <sheetView topLeftCell="C1" zoomScale="85" zoomScaleNormal="85" workbookViewId="0">
      <selection activeCell="AH37" sqref="AH37"/>
    </sheetView>
  </sheetViews>
  <sheetFormatPr defaultRowHeight="15" x14ac:dyDescent="0.25"/>
  <cols>
    <col min="2" max="2" width="3.140625" bestFit="1" customWidth="1"/>
    <col min="3" max="3" width="51.28515625" bestFit="1" customWidth="1"/>
    <col min="4" max="7" width="13.42578125" style="2" customWidth="1"/>
    <col min="8" max="9" width="13.5703125" style="2" customWidth="1"/>
    <col min="10" max="10" width="14.7109375" style="2" bestFit="1" customWidth="1"/>
    <col min="11" max="11" width="13.140625" style="2" bestFit="1" customWidth="1"/>
    <col min="12" max="14" width="11" style="2" bestFit="1" customWidth="1"/>
    <col min="15" max="16" width="11.28515625" style="2" bestFit="1" customWidth="1"/>
    <col min="17" max="33" width="11.28515625" style="2" customWidth="1"/>
    <col min="34" max="34" width="13.140625" style="2" bestFit="1" customWidth="1"/>
    <col min="35" max="35" width="13.140625" bestFit="1" customWidth="1"/>
    <col min="36" max="36" width="13.5703125" bestFit="1" customWidth="1"/>
  </cols>
  <sheetData>
    <row r="2" spans="2:36" x14ac:dyDescent="0.25">
      <c r="H2" s="2">
        <v>1</v>
      </c>
      <c r="I2" s="2">
        <v>2</v>
      </c>
      <c r="J2" s="2">
        <v>3</v>
      </c>
      <c r="K2" s="2">
        <v>4</v>
      </c>
      <c r="L2" s="2">
        <v>5</v>
      </c>
      <c r="M2" s="2">
        <v>6</v>
      </c>
      <c r="N2" s="2">
        <v>7</v>
      </c>
      <c r="O2" s="2">
        <v>8</v>
      </c>
      <c r="P2" s="2">
        <v>9</v>
      </c>
      <c r="Q2" s="2">
        <v>10</v>
      </c>
      <c r="R2" s="2">
        <v>11</v>
      </c>
      <c r="S2" s="2">
        <v>12</v>
      </c>
      <c r="T2" s="2">
        <v>13</v>
      </c>
      <c r="U2" s="2">
        <v>14</v>
      </c>
      <c r="V2" s="2">
        <v>15</v>
      </c>
      <c r="W2" s="2">
        <v>16</v>
      </c>
      <c r="X2" s="2">
        <v>17</v>
      </c>
      <c r="Y2" s="2">
        <v>18</v>
      </c>
      <c r="Z2" s="2">
        <v>19</v>
      </c>
      <c r="AA2" s="2">
        <v>20</v>
      </c>
      <c r="AB2" s="2">
        <v>21</v>
      </c>
      <c r="AC2" s="2">
        <v>22</v>
      </c>
      <c r="AD2" s="2">
        <v>23</v>
      </c>
      <c r="AE2" s="2">
        <v>24</v>
      </c>
      <c r="AF2" s="2">
        <v>25</v>
      </c>
      <c r="AG2" s="2" t="s">
        <v>43</v>
      </c>
    </row>
    <row r="3" spans="2:36" x14ac:dyDescent="0.25">
      <c r="D3" s="43" t="s">
        <v>3</v>
      </c>
      <c r="E3" s="44"/>
      <c r="F3" s="44"/>
      <c r="G3" s="45"/>
      <c r="H3" s="42" t="s">
        <v>35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2:36" x14ac:dyDescent="0.25">
      <c r="D4" s="15">
        <v>1</v>
      </c>
      <c r="E4" s="15">
        <v>2</v>
      </c>
      <c r="F4" s="15">
        <v>3</v>
      </c>
      <c r="G4" s="15" t="s">
        <v>43</v>
      </c>
      <c r="H4" s="27">
        <v>4</v>
      </c>
      <c r="I4" s="27">
        <v>5</v>
      </c>
      <c r="J4" s="27">
        <v>6</v>
      </c>
      <c r="K4" s="27">
        <v>7</v>
      </c>
      <c r="L4" s="27">
        <v>8</v>
      </c>
      <c r="M4" s="27">
        <v>9</v>
      </c>
      <c r="N4" s="27">
        <v>10</v>
      </c>
      <c r="O4" s="27">
        <v>11</v>
      </c>
      <c r="P4" s="27">
        <v>12</v>
      </c>
      <c r="Q4" s="27">
        <v>13</v>
      </c>
      <c r="R4" s="27">
        <v>14</v>
      </c>
      <c r="S4" s="27">
        <v>15</v>
      </c>
      <c r="T4" s="27">
        <v>16</v>
      </c>
      <c r="U4" s="27">
        <v>17</v>
      </c>
      <c r="V4" s="27">
        <v>18</v>
      </c>
      <c r="W4" s="27">
        <v>19</v>
      </c>
      <c r="X4" s="27">
        <v>20</v>
      </c>
      <c r="Y4" s="27">
        <v>21</v>
      </c>
      <c r="Z4" s="27">
        <v>22</v>
      </c>
      <c r="AA4" s="27">
        <v>23</v>
      </c>
      <c r="AB4" s="27">
        <v>24</v>
      </c>
      <c r="AC4" s="27">
        <v>25</v>
      </c>
      <c r="AD4" s="27">
        <v>26</v>
      </c>
      <c r="AE4" s="27">
        <v>27</v>
      </c>
      <c r="AF4" s="27">
        <v>28</v>
      </c>
      <c r="AG4" s="27" t="s">
        <v>43</v>
      </c>
      <c r="AJ4" s="39"/>
    </row>
    <row r="5" spans="2:36" x14ac:dyDescent="0.25">
      <c r="B5" s="1"/>
      <c r="C5" s="1" t="str">
        <f>+assumption!C11</f>
        <v>INVESTIMENTO</v>
      </c>
      <c r="D5" s="18">
        <f>SUM(D6:D11)</f>
        <v>0</v>
      </c>
      <c r="E5" s="19">
        <f t="shared" ref="E5:F5" si="0">SUM(E6:E11)</f>
        <v>0</v>
      </c>
      <c r="F5" s="19">
        <f t="shared" si="0"/>
        <v>0</v>
      </c>
      <c r="G5" s="19">
        <f>SUM(G6:G11)</f>
        <v>0</v>
      </c>
      <c r="H5" s="28">
        <f>SUM(H6:H11)</f>
        <v>0</v>
      </c>
      <c r="I5" s="29">
        <f t="shared" ref="I5:AG5" si="1">SUM(I6:I11)</f>
        <v>0</v>
      </c>
      <c r="J5" s="29">
        <f>SUM(J6:J11)</f>
        <v>0</v>
      </c>
      <c r="K5" s="29">
        <f>SUM(K6:K11)</f>
        <v>0</v>
      </c>
      <c r="L5" s="29">
        <f>SUM(L6:L11)</f>
        <v>0</v>
      </c>
      <c r="M5" s="29">
        <f t="shared" si="1"/>
        <v>0</v>
      </c>
      <c r="N5" s="29">
        <f>SUM(N6:N11)</f>
        <v>0</v>
      </c>
      <c r="O5" s="29">
        <f t="shared" si="1"/>
        <v>0</v>
      </c>
      <c r="P5" s="29">
        <f t="shared" si="1"/>
        <v>0</v>
      </c>
      <c r="Q5" s="29">
        <f t="shared" si="1"/>
        <v>0</v>
      </c>
      <c r="R5" s="29">
        <f t="shared" si="1"/>
        <v>0</v>
      </c>
      <c r="S5" s="29">
        <f t="shared" ref="S5:AF5" si="2">SUM(S6:S11)</f>
        <v>0</v>
      </c>
      <c r="T5" s="29">
        <f t="shared" si="2"/>
        <v>0</v>
      </c>
      <c r="U5" s="29">
        <f t="shared" si="2"/>
        <v>0</v>
      </c>
      <c r="V5" s="29">
        <f t="shared" si="2"/>
        <v>0</v>
      </c>
      <c r="W5" s="29">
        <f t="shared" si="2"/>
        <v>0</v>
      </c>
      <c r="X5" s="29">
        <f t="shared" si="2"/>
        <v>0</v>
      </c>
      <c r="Y5" s="29">
        <f t="shared" si="2"/>
        <v>0</v>
      </c>
      <c r="Z5" s="29">
        <f t="shared" si="2"/>
        <v>0</v>
      </c>
      <c r="AA5" s="29">
        <f t="shared" si="2"/>
        <v>0</v>
      </c>
      <c r="AB5" s="29">
        <f t="shared" si="2"/>
        <v>0</v>
      </c>
      <c r="AC5" s="29">
        <f t="shared" si="2"/>
        <v>0</v>
      </c>
      <c r="AD5" s="29">
        <f t="shared" si="2"/>
        <v>0</v>
      </c>
      <c r="AE5" s="29">
        <f t="shared" si="2"/>
        <v>0</v>
      </c>
      <c r="AF5" s="29">
        <f t="shared" si="2"/>
        <v>0</v>
      </c>
      <c r="AG5" s="29">
        <f t="shared" si="1"/>
        <v>0</v>
      </c>
      <c r="AH5" s="13"/>
      <c r="AI5" s="14">
        <f t="shared" ref="AI5:AI26" si="3">SUM(D5:AG5)</f>
        <v>0</v>
      </c>
      <c r="AJ5" s="40"/>
    </row>
    <row r="6" spans="2:36" x14ac:dyDescent="0.25">
      <c r="B6">
        <v>1</v>
      </c>
      <c r="C6" t="str">
        <f>+assumption!C12</f>
        <v xml:space="preserve">costo acquisto terreno/immobile </v>
      </c>
      <c r="D6" s="20"/>
      <c r="E6" s="25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7">
        <f>+assumption!E12</f>
        <v>0</v>
      </c>
      <c r="AI6" s="8">
        <f>SUM(D6:AG6)</f>
        <v>0</v>
      </c>
      <c r="AJ6" s="41">
        <f>+AH6-AI6</f>
        <v>0</v>
      </c>
    </row>
    <row r="7" spans="2:36" x14ac:dyDescent="0.25">
      <c r="B7">
        <v>2</v>
      </c>
      <c r="C7" t="str">
        <f>+assumption!C13</f>
        <v xml:space="preserve">costo di costruzione </v>
      </c>
      <c r="D7" s="20"/>
      <c r="E7" s="25"/>
      <c r="F7" s="21"/>
      <c r="G7" s="21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7">
        <f>+assumption!E13</f>
        <v>0</v>
      </c>
      <c r="AI7" s="8">
        <f t="shared" si="3"/>
        <v>0</v>
      </c>
      <c r="AJ7" s="41">
        <f t="shared" ref="AJ7:AJ11" si="4">+AH7-AI7</f>
        <v>0</v>
      </c>
    </row>
    <row r="8" spans="2:36" x14ac:dyDescent="0.25">
      <c r="B8">
        <v>3</v>
      </c>
      <c r="C8" t="str">
        <f>+assumption!C14</f>
        <v>spese tecniche e generali</v>
      </c>
      <c r="D8" s="20"/>
      <c r="E8" s="25"/>
      <c r="F8" s="21"/>
      <c r="G8" s="21"/>
      <c r="H8" s="20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7">
        <f>+assumption!E14</f>
        <v>0</v>
      </c>
      <c r="AI8" s="8">
        <f t="shared" si="3"/>
        <v>0</v>
      </c>
      <c r="AJ8" s="41">
        <f t="shared" si="4"/>
        <v>0</v>
      </c>
    </row>
    <row r="9" spans="2:36" x14ac:dyDescent="0.25">
      <c r="B9">
        <v>4</v>
      </c>
      <c r="C9" t="str">
        <f>+assumption!C15</f>
        <v>progetto di gestione</v>
      </c>
      <c r="D9" s="20"/>
      <c r="E9" s="25"/>
      <c r="F9" s="21"/>
      <c r="G9" s="21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7">
        <f>+assumption!E15</f>
        <v>0</v>
      </c>
      <c r="AI9" s="8">
        <f t="shared" si="3"/>
        <v>0</v>
      </c>
      <c r="AJ9" s="41">
        <f t="shared" si="4"/>
        <v>0</v>
      </c>
    </row>
    <row r="10" spans="2:36" x14ac:dyDescent="0.25">
      <c r="B10">
        <v>5</v>
      </c>
      <c r="C10" t="str">
        <f>+assumption!C16</f>
        <v>oneri di urb U1 e U2</v>
      </c>
      <c r="D10" s="20"/>
      <c r="E10" s="25"/>
      <c r="F10" s="21"/>
      <c r="G10" s="21"/>
      <c r="H10" s="2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7">
        <f>+assumption!E16</f>
        <v>0</v>
      </c>
      <c r="AI10" s="8">
        <f t="shared" si="3"/>
        <v>0</v>
      </c>
      <c r="AJ10" s="41">
        <f t="shared" si="4"/>
        <v>0</v>
      </c>
    </row>
    <row r="11" spans="2:36" x14ac:dyDescent="0.25">
      <c r="B11">
        <v>6</v>
      </c>
      <c r="C11" t="str">
        <f>+assumption!C17</f>
        <v>allacciamenti</v>
      </c>
      <c r="D11" s="20"/>
      <c r="E11" s="25"/>
      <c r="F11" s="21"/>
      <c r="G11" s="21"/>
      <c r="H11" s="2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7">
        <f>+assumption!E17</f>
        <v>0</v>
      </c>
      <c r="AI11" s="8">
        <f t="shared" si="3"/>
        <v>0</v>
      </c>
      <c r="AJ11" s="41">
        <f t="shared" si="4"/>
        <v>0</v>
      </c>
    </row>
    <row r="12" spans="2:36" x14ac:dyDescent="0.25">
      <c r="B12" s="1"/>
      <c r="C12" s="1" t="str">
        <f>+assumption!C18</f>
        <v>RICAVI</v>
      </c>
      <c r="D12" s="18">
        <f t="shared" ref="D12:I12" si="5">SUM(D13:D18)</f>
        <v>0</v>
      </c>
      <c r="E12" s="19">
        <f t="shared" si="5"/>
        <v>0</v>
      </c>
      <c r="F12" s="19">
        <f t="shared" si="5"/>
        <v>0</v>
      </c>
      <c r="G12" s="19">
        <f t="shared" si="5"/>
        <v>0</v>
      </c>
      <c r="H12" s="18">
        <f t="shared" si="5"/>
        <v>0</v>
      </c>
      <c r="I12" s="19">
        <f t="shared" si="5"/>
        <v>0</v>
      </c>
      <c r="J12" s="19">
        <f t="shared" ref="J12:AG12" si="6">SUM(J13:J18)</f>
        <v>0</v>
      </c>
      <c r="K12" s="19">
        <f>SUM(K13:K18)</f>
        <v>0</v>
      </c>
      <c r="L12" s="19">
        <f t="shared" si="6"/>
        <v>0</v>
      </c>
      <c r="M12" s="19">
        <f t="shared" si="6"/>
        <v>0</v>
      </c>
      <c r="N12" s="19">
        <f t="shared" si="6"/>
        <v>0</v>
      </c>
      <c r="O12" s="19">
        <f t="shared" si="6"/>
        <v>0</v>
      </c>
      <c r="P12" s="19">
        <f t="shared" si="6"/>
        <v>0</v>
      </c>
      <c r="Q12" s="19">
        <f t="shared" si="6"/>
        <v>0</v>
      </c>
      <c r="R12" s="19">
        <f>SUM(R13:R18)</f>
        <v>0</v>
      </c>
      <c r="S12" s="19">
        <f t="shared" ref="S12:AF12" si="7">SUM(S13:S18)</f>
        <v>0</v>
      </c>
      <c r="T12" s="19">
        <f t="shared" si="7"/>
        <v>0</v>
      </c>
      <c r="U12" s="19">
        <f t="shared" si="7"/>
        <v>0</v>
      </c>
      <c r="V12" s="19">
        <f t="shared" si="7"/>
        <v>0</v>
      </c>
      <c r="W12" s="19">
        <f t="shared" si="7"/>
        <v>0</v>
      </c>
      <c r="X12" s="19">
        <f t="shared" si="7"/>
        <v>0</v>
      </c>
      <c r="Y12" s="19">
        <f t="shared" si="7"/>
        <v>0</v>
      </c>
      <c r="Z12" s="19">
        <f t="shared" si="7"/>
        <v>0</v>
      </c>
      <c r="AA12" s="19">
        <f t="shared" si="7"/>
        <v>0</v>
      </c>
      <c r="AB12" s="19">
        <f t="shared" si="7"/>
        <v>0</v>
      </c>
      <c r="AC12" s="19">
        <f t="shared" si="7"/>
        <v>0</v>
      </c>
      <c r="AD12" s="19">
        <f t="shared" si="7"/>
        <v>0</v>
      </c>
      <c r="AE12" s="19">
        <f t="shared" si="7"/>
        <v>0</v>
      </c>
      <c r="AF12" s="19">
        <f t="shared" si="7"/>
        <v>0</v>
      </c>
      <c r="AG12" s="19">
        <f t="shared" si="6"/>
        <v>0</v>
      </c>
      <c r="AH12" s="1"/>
      <c r="AI12" s="14">
        <f t="shared" si="3"/>
        <v>0</v>
      </c>
      <c r="AJ12" s="40"/>
    </row>
    <row r="13" spans="2:36" x14ac:dyDescent="0.25">
      <c r="B13">
        <v>7</v>
      </c>
      <c r="C13" t="str">
        <f>+assumption!C19</f>
        <v>entrate da canoni (locazione concordata/calmierata)</v>
      </c>
      <c r="D13" s="20"/>
      <c r="E13" s="25"/>
      <c r="F13" s="21"/>
      <c r="G13" s="21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7">
        <f>+assumption!E19</f>
        <v>0</v>
      </c>
      <c r="AI13" s="8">
        <f t="shared" si="3"/>
        <v>0</v>
      </c>
      <c r="AJ13" s="41">
        <f>+AH13-AI13</f>
        <v>0</v>
      </c>
    </row>
    <row r="14" spans="2:36" x14ac:dyDescent="0.25">
      <c r="B14">
        <v>8</v>
      </c>
      <c r="C14" t="str">
        <f>+assumption!C20</f>
        <v>entrate da canoni (mercato libero)</v>
      </c>
      <c r="D14" s="20"/>
      <c r="E14" s="25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7">
        <f>+assumption!E20</f>
        <v>0</v>
      </c>
      <c r="AI14" s="8">
        <f t="shared" si="3"/>
        <v>0</v>
      </c>
      <c r="AJ14" s="41">
        <f t="shared" ref="AJ14:AJ18" si="8">+AH14-AI14</f>
        <v>0</v>
      </c>
    </row>
    <row r="15" spans="2:36" x14ac:dyDescent="0.25">
      <c r="B15">
        <v>9</v>
      </c>
      <c r="C15" t="str">
        <f>+assumption!C21</f>
        <v>contributo 1 - RER</v>
      </c>
      <c r="D15" s="20"/>
      <c r="E15" s="25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7">
        <f>+assumption!E21</f>
        <v>0</v>
      </c>
      <c r="AI15" s="8">
        <f t="shared" si="3"/>
        <v>0</v>
      </c>
      <c r="AJ15" s="41">
        <f t="shared" si="8"/>
        <v>0</v>
      </c>
    </row>
    <row r="16" spans="2:36" x14ac:dyDescent="0.25">
      <c r="B16">
        <v>10</v>
      </c>
      <c r="C16" t="str">
        <f>+assumption!C22</f>
        <v>contributo  2 - RER</v>
      </c>
      <c r="D16" s="20"/>
      <c r="E16" s="25"/>
      <c r="F16" s="21"/>
      <c r="G16" s="21"/>
      <c r="H16" s="20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7">
        <f>+assumption!E22</f>
        <v>0</v>
      </c>
      <c r="AI16" s="8">
        <f t="shared" si="3"/>
        <v>0</v>
      </c>
      <c r="AJ16" s="41">
        <f t="shared" si="8"/>
        <v>0</v>
      </c>
    </row>
    <row r="17" spans="2:36" x14ac:dyDescent="0.25">
      <c r="B17">
        <v>11</v>
      </c>
      <c r="C17" t="str">
        <f>+assumption!C23</f>
        <v>altre forme di contributo a fondo perduto</v>
      </c>
      <c r="D17" s="20"/>
      <c r="E17" s="25"/>
      <c r="F17" s="21"/>
      <c r="G17" s="21"/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7">
        <f>+assumption!E23</f>
        <v>0</v>
      </c>
      <c r="AI17" s="8">
        <f t="shared" si="3"/>
        <v>0</v>
      </c>
      <c r="AJ17" s="41">
        <f t="shared" si="8"/>
        <v>0</v>
      </c>
    </row>
    <row r="18" spans="2:36" x14ac:dyDescent="0.25">
      <c r="B18">
        <v>12</v>
      </c>
      <c r="C18" t="str">
        <f>+assumption!C24</f>
        <v>entrate da vendita</v>
      </c>
      <c r="D18" s="20"/>
      <c r="E18" s="25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7">
        <f>+assumption!E24</f>
        <v>0</v>
      </c>
      <c r="AI18" s="8">
        <f t="shared" si="3"/>
        <v>0</v>
      </c>
      <c r="AJ18" s="41">
        <f t="shared" si="8"/>
        <v>0</v>
      </c>
    </row>
    <row r="19" spans="2:36" x14ac:dyDescent="0.25">
      <c r="B19" s="1"/>
      <c r="C19" s="1" t="str">
        <f>+assumption!C25</f>
        <v>COSTI GESTIONE DIRETTI</v>
      </c>
      <c r="D19" s="18">
        <f>SUM(D20:D21)</f>
        <v>0</v>
      </c>
      <c r="E19" s="19">
        <f t="shared" ref="E19:AG19" si="9">SUM(E20:E21)</f>
        <v>0</v>
      </c>
      <c r="F19" s="19">
        <f t="shared" si="9"/>
        <v>0</v>
      </c>
      <c r="G19" s="19">
        <f t="shared" si="9"/>
        <v>0</v>
      </c>
      <c r="H19" s="18">
        <f>SUM(H20:H21)</f>
        <v>0</v>
      </c>
      <c r="I19" s="19">
        <f t="shared" si="9"/>
        <v>0</v>
      </c>
      <c r="J19" s="19">
        <f t="shared" si="9"/>
        <v>0</v>
      </c>
      <c r="K19" s="19">
        <f t="shared" si="9"/>
        <v>0</v>
      </c>
      <c r="L19" s="19">
        <f t="shared" si="9"/>
        <v>0</v>
      </c>
      <c r="M19" s="19">
        <f t="shared" si="9"/>
        <v>0</v>
      </c>
      <c r="N19" s="19">
        <f t="shared" si="9"/>
        <v>0</v>
      </c>
      <c r="O19" s="19">
        <f t="shared" si="9"/>
        <v>0</v>
      </c>
      <c r="P19" s="19">
        <f t="shared" si="9"/>
        <v>0</v>
      </c>
      <c r="Q19" s="19">
        <f t="shared" si="9"/>
        <v>0</v>
      </c>
      <c r="R19" s="19">
        <f t="shared" si="9"/>
        <v>0</v>
      </c>
      <c r="S19" s="19">
        <f t="shared" ref="S19:AF19" si="10">SUM(S20:S21)</f>
        <v>0</v>
      </c>
      <c r="T19" s="19">
        <f t="shared" si="10"/>
        <v>0</v>
      </c>
      <c r="U19" s="19">
        <f t="shared" si="10"/>
        <v>0</v>
      </c>
      <c r="V19" s="19">
        <f t="shared" si="10"/>
        <v>0</v>
      </c>
      <c r="W19" s="19">
        <f t="shared" si="10"/>
        <v>0</v>
      </c>
      <c r="X19" s="19">
        <f t="shared" si="10"/>
        <v>0</v>
      </c>
      <c r="Y19" s="19">
        <f t="shared" si="10"/>
        <v>0</v>
      </c>
      <c r="Z19" s="19">
        <f t="shared" si="10"/>
        <v>0</v>
      </c>
      <c r="AA19" s="19">
        <f t="shared" si="10"/>
        <v>0</v>
      </c>
      <c r="AB19" s="19">
        <f t="shared" si="10"/>
        <v>0</v>
      </c>
      <c r="AC19" s="19">
        <f t="shared" si="10"/>
        <v>0</v>
      </c>
      <c r="AD19" s="19">
        <f t="shared" si="10"/>
        <v>0</v>
      </c>
      <c r="AE19" s="19">
        <f t="shared" si="10"/>
        <v>0</v>
      </c>
      <c r="AF19" s="19">
        <f t="shared" si="10"/>
        <v>0</v>
      </c>
      <c r="AG19" s="19">
        <f t="shared" si="9"/>
        <v>0</v>
      </c>
      <c r="AH19" s="13"/>
      <c r="AI19" s="14">
        <f t="shared" si="3"/>
        <v>0</v>
      </c>
      <c r="AJ19" s="40"/>
    </row>
    <row r="20" spans="2:36" x14ac:dyDescent="0.25">
      <c r="B20">
        <v>13</v>
      </c>
      <c r="C20" t="str">
        <f>+assumption!C26</f>
        <v>manutenzione ordinaria programmata</v>
      </c>
      <c r="D20" s="20"/>
      <c r="E20" s="25"/>
      <c r="F20" s="21"/>
      <c r="G20" s="21"/>
      <c r="H20" s="20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7">
        <f>+assumption!E26</f>
        <v>0</v>
      </c>
      <c r="AI20" s="8">
        <f t="shared" si="3"/>
        <v>0</v>
      </c>
      <c r="AJ20" s="41">
        <f>+AH20-AI20</f>
        <v>0</v>
      </c>
    </row>
    <row r="21" spans="2:36" x14ac:dyDescent="0.25">
      <c r="B21">
        <v>14</v>
      </c>
      <c r="C21" t="str">
        <f>+assumption!C27</f>
        <v>manutenzione straordinaria</v>
      </c>
      <c r="D21" s="20"/>
      <c r="E21" s="25"/>
      <c r="F21" s="21"/>
      <c r="G21" s="21"/>
      <c r="H21" s="22"/>
      <c r="I21" s="23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7">
        <f>+assumption!E27</f>
        <v>0</v>
      </c>
      <c r="AI21" s="8">
        <f t="shared" si="3"/>
        <v>0</v>
      </c>
      <c r="AJ21" s="41">
        <f>+AH21-AI21</f>
        <v>0</v>
      </c>
    </row>
    <row r="22" spans="2:36" x14ac:dyDescent="0.25">
      <c r="B22" s="1"/>
      <c r="C22" s="1" t="str">
        <f>+assumption!C28</f>
        <v>COSTI GESTIONE INDIRETTI</v>
      </c>
      <c r="D22" s="18">
        <f>SUM(D23:D27)</f>
        <v>0</v>
      </c>
      <c r="E22" s="19">
        <f>SUM(E23:E27)</f>
        <v>0</v>
      </c>
      <c r="F22" s="19">
        <f t="shared" ref="F22:AG22" si="11">SUM(F23:F27)</f>
        <v>0</v>
      </c>
      <c r="G22" s="19">
        <f t="shared" si="11"/>
        <v>0</v>
      </c>
      <c r="H22" s="18">
        <f>SUM(H23:H27)</f>
        <v>0</v>
      </c>
      <c r="I22" s="19">
        <f t="shared" si="11"/>
        <v>0</v>
      </c>
      <c r="J22" s="19">
        <f t="shared" si="11"/>
        <v>0</v>
      </c>
      <c r="K22" s="19">
        <f t="shared" si="11"/>
        <v>0</v>
      </c>
      <c r="L22" s="19">
        <f t="shared" si="11"/>
        <v>0</v>
      </c>
      <c r="M22" s="19">
        <f t="shared" si="11"/>
        <v>0</v>
      </c>
      <c r="N22" s="19">
        <f t="shared" si="11"/>
        <v>0</v>
      </c>
      <c r="O22" s="19">
        <f t="shared" si="11"/>
        <v>0</v>
      </c>
      <c r="P22" s="19">
        <f t="shared" si="11"/>
        <v>0</v>
      </c>
      <c r="Q22" s="19">
        <f t="shared" si="11"/>
        <v>0</v>
      </c>
      <c r="R22" s="19">
        <f t="shared" si="11"/>
        <v>0</v>
      </c>
      <c r="S22" s="19">
        <f t="shared" ref="S22:AF22" si="12">SUM(S23:S27)</f>
        <v>0</v>
      </c>
      <c r="T22" s="19">
        <f t="shared" si="12"/>
        <v>0</v>
      </c>
      <c r="U22" s="19">
        <f t="shared" si="12"/>
        <v>0</v>
      </c>
      <c r="V22" s="19">
        <f t="shared" si="12"/>
        <v>0</v>
      </c>
      <c r="W22" s="19">
        <f t="shared" si="12"/>
        <v>0</v>
      </c>
      <c r="X22" s="19">
        <f t="shared" si="12"/>
        <v>0</v>
      </c>
      <c r="Y22" s="19">
        <f t="shared" si="12"/>
        <v>0</v>
      </c>
      <c r="Z22" s="19">
        <f t="shared" si="12"/>
        <v>0</v>
      </c>
      <c r="AA22" s="19">
        <f t="shared" si="12"/>
        <v>0</v>
      </c>
      <c r="AB22" s="19">
        <f t="shared" si="12"/>
        <v>0</v>
      </c>
      <c r="AC22" s="19">
        <f t="shared" si="12"/>
        <v>0</v>
      </c>
      <c r="AD22" s="19">
        <f t="shared" si="12"/>
        <v>0</v>
      </c>
      <c r="AE22" s="19">
        <f t="shared" si="12"/>
        <v>0</v>
      </c>
      <c r="AF22" s="19">
        <f t="shared" si="12"/>
        <v>0</v>
      </c>
      <c r="AG22" s="19">
        <f t="shared" si="11"/>
        <v>0</v>
      </c>
      <c r="AH22" s="13"/>
      <c r="AI22" s="14">
        <f>SUM(D22:AG22)</f>
        <v>0</v>
      </c>
      <c r="AJ22" s="40"/>
    </row>
    <row r="23" spans="2:36" x14ac:dyDescent="0.25">
      <c r="B23">
        <v>15</v>
      </c>
      <c r="C23" t="str">
        <f>+assumption!C29</f>
        <v>spese gestionali e amministrative</v>
      </c>
      <c r="D23" s="20"/>
      <c r="E23" s="25"/>
      <c r="F23" s="21"/>
      <c r="G23" s="21"/>
      <c r="H23" s="20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7">
        <f>+assumption!E29</f>
        <v>0</v>
      </c>
      <c r="AI23" s="8">
        <f t="shared" si="3"/>
        <v>0</v>
      </c>
      <c r="AJ23" s="41">
        <f>+AH23-AI23</f>
        <v>0</v>
      </c>
    </row>
    <row r="24" spans="2:36" x14ac:dyDescent="0.25">
      <c r="B24">
        <v>16</v>
      </c>
      <c r="C24" t="str">
        <f>+assumption!C30</f>
        <v>morosità</v>
      </c>
      <c r="D24" s="20"/>
      <c r="E24" s="25"/>
      <c r="F24" s="21"/>
      <c r="G24" s="21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7">
        <f>+assumption!E30</f>
        <v>0</v>
      </c>
      <c r="AI24" s="8">
        <f t="shared" si="3"/>
        <v>0</v>
      </c>
      <c r="AJ24" s="41">
        <f t="shared" ref="AJ24:AJ27" si="13">+AH24-AI24</f>
        <v>0</v>
      </c>
    </row>
    <row r="25" spans="2:36" x14ac:dyDescent="0.25">
      <c r="B25">
        <v>17</v>
      </c>
      <c r="C25" t="str">
        <f>+assumption!C31</f>
        <v>imposte e tasse</v>
      </c>
      <c r="D25" s="20"/>
      <c r="E25" s="25"/>
      <c r="F25" s="21"/>
      <c r="G25" s="21"/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7">
        <f>+assumption!E31</f>
        <v>0</v>
      </c>
      <c r="AI25" s="8">
        <f t="shared" si="3"/>
        <v>0</v>
      </c>
      <c r="AJ25" s="41">
        <f t="shared" si="13"/>
        <v>0</v>
      </c>
    </row>
    <row r="26" spans="2:36" x14ac:dyDescent="0.25">
      <c r="B26">
        <v>18</v>
      </c>
      <c r="C26" t="str">
        <f>+assumption!C32</f>
        <v>oneri finanziari</v>
      </c>
      <c r="D26" s="20"/>
      <c r="E26" s="25"/>
      <c r="F26" s="21"/>
      <c r="G26" s="21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7">
        <f>+assumption!E32</f>
        <v>0</v>
      </c>
      <c r="AI26" s="8">
        <f t="shared" si="3"/>
        <v>0</v>
      </c>
      <c r="AJ26" s="41">
        <f t="shared" si="13"/>
        <v>0</v>
      </c>
    </row>
    <row r="27" spans="2:36" x14ac:dyDescent="0.25">
      <c r="B27">
        <v>19</v>
      </c>
      <c r="C27" t="str">
        <f>+assumption!C33</f>
        <v>rimborso capitale</v>
      </c>
      <c r="D27" s="26"/>
      <c r="E27" s="24"/>
      <c r="F27" s="24"/>
      <c r="G27" s="24"/>
      <c r="H27" s="26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7">
        <f>+assumption!E33</f>
        <v>0</v>
      </c>
      <c r="AI27" s="8">
        <f>SUM(D27:AG27)</f>
        <v>0</v>
      </c>
      <c r="AJ27" s="41">
        <f t="shared" si="13"/>
        <v>0</v>
      </c>
    </row>
    <row r="28" spans="2:36" x14ac:dyDescent="0.25">
      <c r="B28" s="1"/>
      <c r="C28" s="1" t="s">
        <v>20</v>
      </c>
      <c r="D28" s="5">
        <f>+D22+D19+D12+D5</f>
        <v>0</v>
      </c>
      <c r="E28" s="6">
        <f t="shared" ref="E28:AG28" si="14">+E22+E19+E12+E5</f>
        <v>0</v>
      </c>
      <c r="F28" s="6">
        <f t="shared" si="14"/>
        <v>0</v>
      </c>
      <c r="G28" s="38">
        <f t="shared" si="14"/>
        <v>0</v>
      </c>
      <c r="H28" s="6">
        <f t="shared" si="14"/>
        <v>0</v>
      </c>
      <c r="I28" s="6">
        <f>+I22+I19+I12+I5</f>
        <v>0</v>
      </c>
      <c r="J28" s="6">
        <f t="shared" si="14"/>
        <v>0</v>
      </c>
      <c r="K28" s="6">
        <f t="shared" si="14"/>
        <v>0</v>
      </c>
      <c r="L28" s="6">
        <f t="shared" si="14"/>
        <v>0</v>
      </c>
      <c r="M28" s="6">
        <f t="shared" si="14"/>
        <v>0</v>
      </c>
      <c r="N28" s="6">
        <f t="shared" si="14"/>
        <v>0</v>
      </c>
      <c r="O28" s="6">
        <f t="shared" si="14"/>
        <v>0</v>
      </c>
      <c r="P28" s="6">
        <f t="shared" si="14"/>
        <v>0</v>
      </c>
      <c r="Q28" s="6">
        <f t="shared" si="14"/>
        <v>0</v>
      </c>
      <c r="R28" s="6">
        <f t="shared" si="14"/>
        <v>0</v>
      </c>
      <c r="S28" s="6">
        <f t="shared" ref="S28:AF28" si="15">+S22+S19+S12+S5</f>
        <v>0</v>
      </c>
      <c r="T28" s="6">
        <f t="shared" si="15"/>
        <v>0</v>
      </c>
      <c r="U28" s="6">
        <f t="shared" si="15"/>
        <v>0</v>
      </c>
      <c r="V28" s="6">
        <f t="shared" si="15"/>
        <v>0</v>
      </c>
      <c r="W28" s="6">
        <f t="shared" si="15"/>
        <v>0</v>
      </c>
      <c r="X28" s="6">
        <f t="shared" si="15"/>
        <v>0</v>
      </c>
      <c r="Y28" s="6">
        <f t="shared" si="15"/>
        <v>0</v>
      </c>
      <c r="Z28" s="6">
        <f t="shared" si="15"/>
        <v>0</v>
      </c>
      <c r="AA28" s="6">
        <f t="shared" si="15"/>
        <v>0</v>
      </c>
      <c r="AB28" s="6">
        <f t="shared" si="15"/>
        <v>0</v>
      </c>
      <c r="AC28" s="6">
        <f t="shared" si="15"/>
        <v>0</v>
      </c>
      <c r="AD28" s="6">
        <f t="shared" si="15"/>
        <v>0</v>
      </c>
      <c r="AE28" s="6">
        <f t="shared" si="15"/>
        <v>0</v>
      </c>
      <c r="AF28" s="6">
        <f t="shared" si="15"/>
        <v>0</v>
      </c>
      <c r="AG28" s="38">
        <f t="shared" si="14"/>
        <v>0</v>
      </c>
      <c r="AJ28" s="39"/>
    </row>
    <row r="29" spans="2:36" x14ac:dyDescent="0.25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J29" s="39"/>
    </row>
    <row r="30" spans="2:36" x14ac:dyDescent="0.25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J30" s="39"/>
    </row>
    <row r="31" spans="2:36" x14ac:dyDescent="0.25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J31" s="39"/>
    </row>
    <row r="32" spans="2:36" x14ac:dyDescent="0.25">
      <c r="J32" s="4"/>
      <c r="L32" s="3"/>
    </row>
    <row r="33" spans="10:12" x14ac:dyDescent="0.25">
      <c r="J33" s="4"/>
      <c r="L33" s="3"/>
    </row>
    <row r="34" spans="10:12" x14ac:dyDescent="0.25">
      <c r="J34" s="17"/>
    </row>
  </sheetData>
  <mergeCells count="2">
    <mergeCell ref="H3:AG3"/>
    <mergeCell ref="D3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eb019-d1b9-46b8-80bb-a825d4facfe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8E5BE701E0E341B5C8F5A4DE20E635" ma:contentTypeVersion="12" ma:contentTypeDescription="Creare un nuovo documento." ma:contentTypeScope="" ma:versionID="b37ab21fc9eaf24d442461db24093384">
  <xsd:schema xmlns:xsd="http://www.w3.org/2001/XMLSchema" xmlns:xs="http://www.w3.org/2001/XMLSchema" xmlns:p="http://schemas.microsoft.com/office/2006/metadata/properties" xmlns:ns2="305eb019-d1b9-46b8-80bb-a825d4facfed" targetNamespace="http://schemas.microsoft.com/office/2006/metadata/properties" ma:root="true" ma:fieldsID="a84a6e5d78522442a99c24f720aa1c9e" ns2:_="">
    <xsd:import namespace="305eb019-d1b9-46b8-80bb-a825d4fac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eb019-d1b9-46b8-80bb-a825d4fac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3B0CB9-3C93-4751-9248-71C4991984BC}">
  <ds:schemaRefs>
    <ds:schemaRef ds:uri="http://schemas.microsoft.com/office/2006/metadata/properties"/>
    <ds:schemaRef ds:uri="http://schemas.microsoft.com/office/infopath/2007/PartnerControls"/>
    <ds:schemaRef ds:uri="305eb019-d1b9-46b8-80bb-a825d4facfed"/>
  </ds:schemaRefs>
</ds:datastoreItem>
</file>

<file path=customXml/itemProps2.xml><?xml version="1.0" encoding="utf-8"?>
<ds:datastoreItem xmlns:ds="http://schemas.openxmlformats.org/officeDocument/2006/customXml" ds:itemID="{3779A1B0-1792-4C46-A87C-0D0882556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eb019-d1b9-46b8-80bb-a825d4fac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888B5A-024F-4312-94BF-54A9AD716A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assumption</vt:lpstr>
      <vt:lpstr>BP</vt:lpstr>
    </vt:vector>
  </TitlesOfParts>
  <Manager/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Magri Irene</dc:creator>
  <cp:keywords/>
  <dc:description/>
  <cp:lastModifiedBy>Cella Matilde</cp:lastModifiedBy>
  <cp:revision/>
  <dcterms:created xsi:type="dcterms:W3CDTF">2023-10-30T13:24:35Z</dcterms:created>
  <dcterms:modified xsi:type="dcterms:W3CDTF">2024-11-26T10:09:35Z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0x010100658E5BE701E0E341B5C8F5A4DE20E635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