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ravanello\Downloads\"/>
    </mc:Choice>
  </mc:AlternateContent>
  <bookViews>
    <workbookView xWindow="0" yWindow="0" windowWidth="9580" windowHeight="1720" tabRatio="500" firstSheet="3" activeTab="3"/>
  </bookViews>
  <sheets>
    <sheet name="intro" sheetId="1" r:id="rId1"/>
    <sheet name="INPUT" sheetId="2" r:id="rId2"/>
    <sheet name="OUTPUT" sheetId="3" r:id="rId3"/>
    <sheet name="IMPIANTI" sheetId="4" r:id="rId4"/>
  </sheets>
  <calcPr calcId="191028" iterateDelta="1E-4"/>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107" i="4" l="1"/>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B20" i="3"/>
  <c r="E109" i="2"/>
  <c r="U106" i="2"/>
  <c r="T106" i="2"/>
  <c r="S106" i="2"/>
  <c r="R106" i="2"/>
  <c r="Q106" i="2"/>
  <c r="P106" i="2"/>
  <c r="I106" i="2"/>
  <c r="H106" i="2"/>
  <c r="U105" i="2"/>
  <c r="T105" i="2"/>
  <c r="S105" i="2"/>
  <c r="R105" i="2"/>
  <c r="Q105" i="2"/>
  <c r="P105" i="2"/>
  <c r="I105" i="2"/>
  <c r="H105" i="2"/>
  <c r="U104" i="2"/>
  <c r="T104" i="2"/>
  <c r="S104" i="2"/>
  <c r="R104" i="2"/>
  <c r="Q104" i="2"/>
  <c r="P104" i="2"/>
  <c r="I104" i="2"/>
  <c r="H104" i="2"/>
  <c r="U103" i="2"/>
  <c r="T103" i="2"/>
  <c r="S103" i="2"/>
  <c r="R103" i="2"/>
  <c r="Q103" i="2"/>
  <c r="P103" i="2"/>
  <c r="I103" i="2"/>
  <c r="H103" i="2"/>
  <c r="U102" i="2"/>
  <c r="T102" i="2"/>
  <c r="S102" i="2"/>
  <c r="R102" i="2"/>
  <c r="Q102" i="2"/>
  <c r="P102" i="2"/>
  <c r="I102" i="2"/>
  <c r="H102" i="2"/>
  <c r="U101" i="2"/>
  <c r="T101" i="2"/>
  <c r="S101" i="2"/>
  <c r="R101" i="2"/>
  <c r="Q101" i="2"/>
  <c r="P101" i="2"/>
  <c r="I101" i="2"/>
  <c r="H101" i="2"/>
  <c r="U100" i="2"/>
  <c r="T100" i="2"/>
  <c r="S100" i="2"/>
  <c r="R100" i="2"/>
  <c r="Q100" i="2"/>
  <c r="P100" i="2"/>
  <c r="I100" i="2"/>
  <c r="H100" i="2"/>
  <c r="U99" i="2"/>
  <c r="T99" i="2"/>
  <c r="S99" i="2"/>
  <c r="R99" i="2"/>
  <c r="Q99" i="2"/>
  <c r="P99" i="2"/>
  <c r="I99" i="2"/>
  <c r="H99" i="2"/>
  <c r="U98" i="2"/>
  <c r="T98" i="2"/>
  <c r="S98" i="2"/>
  <c r="R98" i="2"/>
  <c r="Q98" i="2"/>
  <c r="P98" i="2"/>
  <c r="I98" i="2"/>
  <c r="H98" i="2"/>
  <c r="U97" i="2"/>
  <c r="T97" i="2"/>
  <c r="S97" i="2"/>
  <c r="R97" i="2"/>
  <c r="Q97" i="2"/>
  <c r="P97" i="2"/>
  <c r="I97" i="2"/>
  <c r="H97" i="2"/>
  <c r="U96" i="2"/>
  <c r="T96" i="2"/>
  <c r="S96" i="2"/>
  <c r="R96" i="2"/>
  <c r="Q96" i="2"/>
  <c r="P96" i="2"/>
  <c r="I96" i="2"/>
  <c r="H96" i="2"/>
  <c r="U95" i="2"/>
  <c r="T95" i="2"/>
  <c r="S95" i="2"/>
  <c r="R95" i="2"/>
  <c r="Q95" i="2"/>
  <c r="P95" i="2"/>
  <c r="I95" i="2"/>
  <c r="H95" i="2"/>
  <c r="U94" i="2"/>
  <c r="T94" i="2"/>
  <c r="S94" i="2"/>
  <c r="R94" i="2"/>
  <c r="Q94" i="2"/>
  <c r="P94" i="2"/>
  <c r="I94" i="2"/>
  <c r="H94" i="2"/>
  <c r="U93" i="2"/>
  <c r="T93" i="2"/>
  <c r="S93" i="2"/>
  <c r="R93" i="2"/>
  <c r="Q93" i="2"/>
  <c r="P93" i="2"/>
  <c r="I93" i="2"/>
  <c r="H93" i="2"/>
  <c r="U92" i="2"/>
  <c r="T92" i="2"/>
  <c r="S92" i="2"/>
  <c r="R92" i="2"/>
  <c r="Q92" i="2"/>
  <c r="P92" i="2"/>
  <c r="I92" i="2"/>
  <c r="H92" i="2"/>
  <c r="U91" i="2"/>
  <c r="T91" i="2"/>
  <c r="S91" i="2"/>
  <c r="R91" i="2"/>
  <c r="Q91" i="2"/>
  <c r="P91" i="2"/>
  <c r="I91" i="2"/>
  <c r="H91" i="2"/>
  <c r="U90" i="2"/>
  <c r="T90" i="2"/>
  <c r="S90" i="2"/>
  <c r="R90" i="2"/>
  <c r="Q90" i="2"/>
  <c r="P90" i="2"/>
  <c r="I90" i="2"/>
  <c r="H90" i="2"/>
  <c r="U89" i="2"/>
  <c r="T89" i="2"/>
  <c r="S89" i="2"/>
  <c r="R89" i="2"/>
  <c r="Q89" i="2"/>
  <c r="P89" i="2"/>
  <c r="I89" i="2"/>
  <c r="H89" i="2"/>
  <c r="U88" i="2"/>
  <c r="T88" i="2"/>
  <c r="S88" i="2"/>
  <c r="R88" i="2"/>
  <c r="Q88" i="2"/>
  <c r="P88" i="2"/>
  <c r="I88" i="2"/>
  <c r="H88" i="2"/>
  <c r="U87" i="2"/>
  <c r="T87" i="2"/>
  <c r="S87" i="2"/>
  <c r="R87" i="2"/>
  <c r="Q87" i="2"/>
  <c r="P87" i="2"/>
  <c r="I87" i="2"/>
  <c r="H87" i="2"/>
  <c r="U86" i="2"/>
  <c r="T86" i="2"/>
  <c r="S86" i="2"/>
  <c r="R86" i="2"/>
  <c r="Q86" i="2"/>
  <c r="P86" i="2"/>
  <c r="I86" i="2"/>
  <c r="H86" i="2"/>
  <c r="U85" i="2"/>
  <c r="T85" i="2"/>
  <c r="S85" i="2"/>
  <c r="R85" i="2"/>
  <c r="Q85" i="2"/>
  <c r="P85" i="2"/>
  <c r="I85" i="2"/>
  <c r="H85" i="2"/>
  <c r="U84" i="2"/>
  <c r="T84" i="2"/>
  <c r="S84" i="2"/>
  <c r="R84" i="2"/>
  <c r="Q84" i="2"/>
  <c r="P84" i="2"/>
  <c r="I84" i="2"/>
  <c r="H84" i="2"/>
  <c r="U83" i="2"/>
  <c r="T83" i="2"/>
  <c r="S83" i="2"/>
  <c r="R83" i="2"/>
  <c r="Q83" i="2"/>
  <c r="P83" i="2"/>
  <c r="I83" i="2"/>
  <c r="H83" i="2"/>
  <c r="U82" i="2"/>
  <c r="T82" i="2"/>
  <c r="S82" i="2"/>
  <c r="R82" i="2"/>
  <c r="Q82" i="2"/>
  <c r="P82" i="2"/>
  <c r="I82" i="2"/>
  <c r="H82" i="2"/>
  <c r="U81" i="2"/>
  <c r="T81" i="2"/>
  <c r="S81" i="2"/>
  <c r="R81" i="2"/>
  <c r="Q81" i="2"/>
  <c r="P81" i="2"/>
  <c r="I81" i="2"/>
  <c r="H81" i="2"/>
  <c r="U80" i="2"/>
  <c r="T80" i="2"/>
  <c r="S80" i="2"/>
  <c r="R80" i="2"/>
  <c r="Q80" i="2"/>
  <c r="P80" i="2"/>
  <c r="I80" i="2"/>
  <c r="H80" i="2"/>
  <c r="U79" i="2"/>
  <c r="T79" i="2"/>
  <c r="S79" i="2"/>
  <c r="R79" i="2"/>
  <c r="Q79" i="2"/>
  <c r="P79" i="2"/>
  <c r="I79" i="2"/>
  <c r="H79" i="2"/>
  <c r="U78" i="2"/>
  <c r="T78" i="2"/>
  <c r="S78" i="2"/>
  <c r="R78" i="2"/>
  <c r="Q78" i="2"/>
  <c r="P78" i="2"/>
  <c r="I78" i="2"/>
  <c r="H78" i="2"/>
  <c r="U77" i="2"/>
  <c r="T77" i="2"/>
  <c r="S77" i="2"/>
  <c r="R77" i="2"/>
  <c r="Q77" i="2"/>
  <c r="P77" i="2"/>
  <c r="I77" i="2"/>
  <c r="H77" i="2"/>
  <c r="U76" i="2"/>
  <c r="T76" i="2"/>
  <c r="S76" i="2"/>
  <c r="R76" i="2"/>
  <c r="Q76" i="2"/>
  <c r="P76" i="2"/>
  <c r="I76" i="2"/>
  <c r="H76" i="2"/>
  <c r="U75" i="2"/>
  <c r="T75" i="2"/>
  <c r="S75" i="2"/>
  <c r="R75" i="2"/>
  <c r="Q75" i="2"/>
  <c r="P75" i="2"/>
  <c r="I75" i="2"/>
  <c r="H75" i="2"/>
  <c r="U74" i="2"/>
  <c r="T74" i="2"/>
  <c r="S74" i="2"/>
  <c r="R74" i="2"/>
  <c r="Q74" i="2"/>
  <c r="P74" i="2"/>
  <c r="I74" i="2"/>
  <c r="H74" i="2"/>
  <c r="U73" i="2"/>
  <c r="T73" i="2"/>
  <c r="S73" i="2"/>
  <c r="R73" i="2"/>
  <c r="Q73" i="2"/>
  <c r="P73" i="2"/>
  <c r="I73" i="2"/>
  <c r="H73" i="2"/>
  <c r="U72" i="2"/>
  <c r="T72" i="2"/>
  <c r="S72" i="2"/>
  <c r="R72" i="2"/>
  <c r="Q72" i="2"/>
  <c r="P72" i="2"/>
  <c r="I72" i="2"/>
  <c r="H72" i="2"/>
  <c r="U71" i="2"/>
  <c r="T71" i="2"/>
  <c r="S71" i="2"/>
  <c r="R71" i="2"/>
  <c r="Q71" i="2"/>
  <c r="P71" i="2"/>
  <c r="I71" i="2"/>
  <c r="H71" i="2"/>
  <c r="U70" i="2"/>
  <c r="T70" i="2"/>
  <c r="S70" i="2"/>
  <c r="R70" i="2"/>
  <c r="Q70" i="2"/>
  <c r="P70" i="2"/>
  <c r="I70" i="2"/>
  <c r="H70" i="2"/>
  <c r="U69" i="2"/>
  <c r="T69" i="2"/>
  <c r="S69" i="2"/>
  <c r="R69" i="2"/>
  <c r="Q69" i="2"/>
  <c r="P69" i="2"/>
  <c r="I69" i="2"/>
  <c r="H69" i="2"/>
  <c r="U68" i="2"/>
  <c r="T68" i="2"/>
  <c r="S68" i="2"/>
  <c r="R68" i="2"/>
  <c r="Q68" i="2"/>
  <c r="P68" i="2"/>
  <c r="I68" i="2"/>
  <c r="H68" i="2"/>
  <c r="U67" i="2"/>
  <c r="T67" i="2"/>
  <c r="S67" i="2"/>
  <c r="R67" i="2"/>
  <c r="Q67" i="2"/>
  <c r="P67" i="2"/>
  <c r="I67" i="2"/>
  <c r="H67" i="2"/>
  <c r="U66" i="2"/>
  <c r="T66" i="2"/>
  <c r="S66" i="2"/>
  <c r="R66" i="2"/>
  <c r="Q66" i="2"/>
  <c r="P66" i="2"/>
  <c r="I66" i="2"/>
  <c r="H66" i="2"/>
  <c r="U65" i="2"/>
  <c r="T65" i="2"/>
  <c r="S65" i="2"/>
  <c r="R65" i="2"/>
  <c r="Q65" i="2"/>
  <c r="P65" i="2"/>
  <c r="I65" i="2"/>
  <c r="H65" i="2"/>
  <c r="U64" i="2"/>
  <c r="T64" i="2"/>
  <c r="S64" i="2"/>
  <c r="R64" i="2"/>
  <c r="Q64" i="2"/>
  <c r="P64" i="2"/>
  <c r="I64" i="2"/>
  <c r="H64" i="2"/>
  <c r="U63" i="2"/>
  <c r="T63" i="2"/>
  <c r="S63" i="2"/>
  <c r="R63" i="2"/>
  <c r="Q63" i="2"/>
  <c r="P63" i="2"/>
  <c r="I63" i="2"/>
  <c r="H63" i="2"/>
  <c r="U62" i="2"/>
  <c r="T62" i="2"/>
  <c r="S62" i="2"/>
  <c r="R62" i="2"/>
  <c r="Q62" i="2"/>
  <c r="P62" i="2"/>
  <c r="I62" i="2"/>
  <c r="H62" i="2"/>
  <c r="U61" i="2"/>
  <c r="T61" i="2"/>
  <c r="S61" i="2"/>
  <c r="R61" i="2"/>
  <c r="Q61" i="2"/>
  <c r="P61" i="2"/>
  <c r="I61" i="2"/>
  <c r="H61" i="2"/>
  <c r="U60" i="2"/>
  <c r="T60" i="2"/>
  <c r="S60" i="2"/>
  <c r="R60" i="2"/>
  <c r="Q60" i="2"/>
  <c r="P60" i="2"/>
  <c r="I60" i="2"/>
  <c r="H60" i="2"/>
  <c r="U59" i="2"/>
  <c r="T59" i="2"/>
  <c r="S59" i="2"/>
  <c r="R59" i="2"/>
  <c r="Q59" i="2"/>
  <c r="P59" i="2"/>
  <c r="I59" i="2"/>
  <c r="H59" i="2"/>
  <c r="U58" i="2"/>
  <c r="T58" i="2"/>
  <c r="S58" i="2"/>
  <c r="R58" i="2"/>
  <c r="Q58" i="2"/>
  <c r="P58" i="2"/>
  <c r="I58" i="2"/>
  <c r="H58" i="2"/>
  <c r="U57" i="2"/>
  <c r="T57" i="2"/>
  <c r="S57" i="2"/>
  <c r="R57" i="2"/>
  <c r="Q57" i="2"/>
  <c r="P57" i="2"/>
  <c r="I57" i="2"/>
  <c r="H57" i="2"/>
  <c r="U56" i="2"/>
  <c r="T56" i="2"/>
  <c r="S56" i="2"/>
  <c r="R56" i="2"/>
  <c r="Q56" i="2"/>
  <c r="P56" i="2"/>
  <c r="I56" i="2"/>
  <c r="H56" i="2"/>
  <c r="U55" i="2"/>
  <c r="T55" i="2"/>
  <c r="S55" i="2"/>
  <c r="R55" i="2"/>
  <c r="Q55" i="2"/>
  <c r="P55" i="2"/>
  <c r="I55" i="2"/>
  <c r="H55" i="2"/>
  <c r="U54" i="2"/>
  <c r="T54" i="2"/>
  <c r="S54" i="2"/>
  <c r="R54" i="2"/>
  <c r="Q54" i="2"/>
  <c r="P54" i="2"/>
  <c r="I54" i="2"/>
  <c r="H54" i="2"/>
  <c r="U53" i="2"/>
  <c r="T53" i="2"/>
  <c r="S53" i="2"/>
  <c r="R53" i="2"/>
  <c r="Q53" i="2"/>
  <c r="P53" i="2"/>
  <c r="I53" i="2"/>
  <c r="H53" i="2"/>
  <c r="U52" i="2"/>
  <c r="T52" i="2"/>
  <c r="S52" i="2"/>
  <c r="R52" i="2"/>
  <c r="Q52" i="2"/>
  <c r="P52" i="2"/>
  <c r="I52" i="2"/>
  <c r="H52" i="2"/>
  <c r="U51" i="2"/>
  <c r="T51" i="2"/>
  <c r="S51" i="2"/>
  <c r="R51" i="2"/>
  <c r="Q51" i="2"/>
  <c r="P51" i="2"/>
  <c r="I51" i="2"/>
  <c r="H51" i="2"/>
  <c r="U50" i="2"/>
  <c r="T50" i="2"/>
  <c r="S50" i="2"/>
  <c r="R50" i="2"/>
  <c r="Q50" i="2"/>
  <c r="P50" i="2"/>
  <c r="I50" i="2"/>
  <c r="H50" i="2"/>
  <c r="U49" i="2"/>
  <c r="T49" i="2"/>
  <c r="S49" i="2"/>
  <c r="R49" i="2"/>
  <c r="Q49" i="2"/>
  <c r="P49" i="2"/>
  <c r="I49" i="2"/>
  <c r="H49" i="2"/>
  <c r="U48" i="2"/>
  <c r="T48" i="2"/>
  <c r="S48" i="2"/>
  <c r="R48" i="2"/>
  <c r="Q48" i="2"/>
  <c r="P48" i="2"/>
  <c r="I48" i="2"/>
  <c r="H48" i="2"/>
  <c r="U47" i="2"/>
  <c r="T47" i="2"/>
  <c r="S47" i="2"/>
  <c r="R47" i="2"/>
  <c r="Q47" i="2"/>
  <c r="P47" i="2"/>
  <c r="I47" i="2"/>
  <c r="H47" i="2"/>
  <c r="U46" i="2"/>
  <c r="T46" i="2"/>
  <c r="S46" i="2"/>
  <c r="R46" i="2"/>
  <c r="Q46" i="2"/>
  <c r="P46" i="2"/>
  <c r="I46" i="2"/>
  <c r="H46" i="2"/>
  <c r="U45" i="2"/>
  <c r="T45" i="2"/>
  <c r="S45" i="2"/>
  <c r="R45" i="2"/>
  <c r="Q45" i="2"/>
  <c r="P45" i="2"/>
  <c r="I45" i="2"/>
  <c r="H45" i="2"/>
  <c r="U44" i="2"/>
  <c r="T44" i="2"/>
  <c r="S44" i="2"/>
  <c r="R44" i="2"/>
  <c r="Q44" i="2"/>
  <c r="P44" i="2"/>
  <c r="I44" i="2"/>
  <c r="H44" i="2"/>
  <c r="U43" i="2"/>
  <c r="T43" i="2"/>
  <c r="S43" i="2"/>
  <c r="R43" i="2"/>
  <c r="Q43" i="2"/>
  <c r="P43" i="2"/>
  <c r="I43" i="2"/>
  <c r="H43" i="2"/>
  <c r="U42" i="2"/>
  <c r="T42" i="2"/>
  <c r="S42" i="2"/>
  <c r="R42" i="2"/>
  <c r="Q42" i="2"/>
  <c r="P42" i="2"/>
  <c r="I42" i="2"/>
  <c r="H42" i="2"/>
  <c r="U41" i="2"/>
  <c r="T41" i="2"/>
  <c r="S41" i="2"/>
  <c r="R41" i="2"/>
  <c r="Q41" i="2"/>
  <c r="P41" i="2"/>
  <c r="I41" i="2"/>
  <c r="H41" i="2"/>
  <c r="U40" i="2"/>
  <c r="T40" i="2"/>
  <c r="S40" i="2"/>
  <c r="R40" i="2"/>
  <c r="Q40" i="2"/>
  <c r="P40" i="2"/>
  <c r="I40" i="2"/>
  <c r="H40" i="2"/>
  <c r="U39" i="2"/>
  <c r="T39" i="2"/>
  <c r="S39" i="2"/>
  <c r="R39" i="2"/>
  <c r="Q39" i="2"/>
  <c r="P39" i="2"/>
  <c r="I39" i="2"/>
  <c r="H39" i="2"/>
  <c r="U38" i="2"/>
  <c r="T38" i="2"/>
  <c r="S38" i="2"/>
  <c r="R38" i="2"/>
  <c r="Q38" i="2"/>
  <c r="P38" i="2"/>
  <c r="I38" i="2"/>
  <c r="H38" i="2"/>
  <c r="U37" i="2"/>
  <c r="T37" i="2"/>
  <c r="S37" i="2"/>
  <c r="R37" i="2"/>
  <c r="Q37" i="2"/>
  <c r="P37" i="2"/>
  <c r="I37" i="2"/>
  <c r="H37" i="2"/>
  <c r="U36" i="2"/>
  <c r="T36" i="2"/>
  <c r="S36" i="2"/>
  <c r="R36" i="2"/>
  <c r="Q36" i="2"/>
  <c r="P36" i="2"/>
  <c r="I36" i="2"/>
  <c r="H36" i="2"/>
  <c r="U35" i="2"/>
  <c r="T35" i="2"/>
  <c r="S35" i="2"/>
  <c r="R35" i="2"/>
  <c r="Q35" i="2"/>
  <c r="P35" i="2"/>
  <c r="I35" i="2"/>
  <c r="H35" i="2"/>
  <c r="U34" i="2"/>
  <c r="T34" i="2"/>
  <c r="S34" i="2"/>
  <c r="R34" i="2"/>
  <c r="Q34" i="2"/>
  <c r="P34" i="2"/>
  <c r="I34" i="2"/>
  <c r="H34" i="2"/>
  <c r="U33" i="2"/>
  <c r="T33" i="2"/>
  <c r="S33" i="2"/>
  <c r="R33" i="2"/>
  <c r="Q33" i="2"/>
  <c r="P33" i="2"/>
  <c r="I33" i="2"/>
  <c r="H33" i="2"/>
  <c r="U32" i="2"/>
  <c r="T32" i="2"/>
  <c r="S32" i="2"/>
  <c r="R32" i="2"/>
  <c r="Q32" i="2"/>
  <c r="P32" i="2"/>
  <c r="I32" i="2"/>
  <c r="H32" i="2"/>
  <c r="U31" i="2"/>
  <c r="T31" i="2"/>
  <c r="S31" i="2"/>
  <c r="R31" i="2"/>
  <c r="Q31" i="2"/>
  <c r="P31" i="2"/>
  <c r="I31" i="2"/>
  <c r="H31" i="2"/>
  <c r="U30" i="2"/>
  <c r="T30" i="2"/>
  <c r="S30" i="2"/>
  <c r="R30" i="2"/>
  <c r="Q30" i="2"/>
  <c r="P30" i="2"/>
  <c r="I30" i="2"/>
  <c r="H30" i="2"/>
  <c r="U29" i="2"/>
  <c r="T29" i="2"/>
  <c r="S29" i="2"/>
  <c r="R29" i="2"/>
  <c r="Q29" i="2"/>
  <c r="P29" i="2"/>
  <c r="I29" i="2"/>
  <c r="H29" i="2"/>
  <c r="U28" i="2"/>
  <c r="T28" i="2"/>
  <c r="S28" i="2"/>
  <c r="R28" i="2"/>
  <c r="Q28" i="2"/>
  <c r="P28" i="2"/>
  <c r="I28" i="2"/>
  <c r="H28" i="2"/>
  <c r="U27" i="2"/>
  <c r="T27" i="2"/>
  <c r="S27" i="2"/>
  <c r="R27" i="2"/>
  <c r="Q27" i="2"/>
  <c r="P27" i="2"/>
  <c r="I27" i="2"/>
  <c r="H27" i="2"/>
  <c r="U26" i="2"/>
  <c r="T26" i="2"/>
  <c r="S26" i="2"/>
  <c r="R26" i="2"/>
  <c r="Q26" i="2"/>
  <c r="P26" i="2"/>
  <c r="I26" i="2"/>
  <c r="H26" i="2"/>
  <c r="U25" i="2"/>
  <c r="T25" i="2"/>
  <c r="S25" i="2"/>
  <c r="R25" i="2"/>
  <c r="Q25" i="2"/>
  <c r="P25" i="2"/>
  <c r="I25" i="2"/>
  <c r="H25" i="2"/>
  <c r="U24" i="2"/>
  <c r="T24" i="2"/>
  <c r="S24" i="2"/>
  <c r="R24" i="2"/>
  <c r="Q24" i="2"/>
  <c r="P24" i="2"/>
  <c r="I24" i="2"/>
  <c r="H24" i="2"/>
  <c r="U23" i="2"/>
  <c r="T23" i="2"/>
  <c r="S23" i="2"/>
  <c r="R23" i="2"/>
  <c r="Q23" i="2"/>
  <c r="P23" i="2"/>
  <c r="I23" i="2"/>
  <c r="H23" i="2"/>
  <c r="U22" i="2"/>
  <c r="T22" i="2"/>
  <c r="S22" i="2"/>
  <c r="R22" i="2"/>
  <c r="Q22" i="2"/>
  <c r="P22" i="2"/>
  <c r="I22" i="2"/>
  <c r="H22" i="2"/>
  <c r="U21" i="2"/>
  <c r="T21" i="2"/>
  <c r="S21" i="2"/>
  <c r="R21" i="2"/>
  <c r="Q21" i="2"/>
  <c r="P21" i="2"/>
  <c r="I21" i="2"/>
  <c r="H21" i="2"/>
  <c r="U20" i="2"/>
  <c r="T20" i="2"/>
  <c r="S20" i="2"/>
  <c r="R20" i="2"/>
  <c r="Q20" i="2"/>
  <c r="P20" i="2"/>
  <c r="I20" i="2"/>
  <c r="H20" i="2"/>
  <c r="U19" i="2"/>
  <c r="T19" i="2"/>
  <c r="S19" i="2"/>
  <c r="R19" i="2"/>
  <c r="Q19" i="2"/>
  <c r="P19" i="2"/>
  <c r="I19" i="2"/>
  <c r="H19" i="2"/>
  <c r="U18" i="2"/>
  <c r="T18" i="2"/>
  <c r="S18" i="2"/>
  <c r="R18" i="2"/>
  <c r="Q18" i="2"/>
  <c r="P18" i="2"/>
  <c r="I18" i="2"/>
  <c r="H18" i="2"/>
  <c r="U17" i="2"/>
  <c r="T17" i="2"/>
  <c r="S17" i="2"/>
  <c r="R17" i="2"/>
  <c r="Q17" i="2"/>
  <c r="P17" i="2"/>
  <c r="I17" i="2"/>
  <c r="H17" i="2"/>
  <c r="U16" i="2"/>
  <c r="T16" i="2"/>
  <c r="S16" i="2"/>
  <c r="R16" i="2"/>
  <c r="Q16" i="2"/>
  <c r="P16" i="2"/>
  <c r="I16" i="2"/>
  <c r="H16" i="2"/>
  <c r="U15" i="2"/>
  <c r="T15" i="2"/>
  <c r="S15" i="2"/>
  <c r="R15" i="2"/>
  <c r="Q15" i="2"/>
  <c r="P15" i="2"/>
  <c r="I15" i="2"/>
  <c r="H15" i="2"/>
  <c r="U14" i="2"/>
  <c r="T14" i="2"/>
  <c r="S14" i="2"/>
  <c r="R14" i="2"/>
  <c r="Q14" i="2"/>
  <c r="P14" i="2"/>
  <c r="I14" i="2"/>
  <c r="H14" i="2"/>
  <c r="U13" i="2"/>
  <c r="T13" i="2"/>
  <c r="S13" i="2"/>
  <c r="R13" i="2"/>
  <c r="Q13" i="2"/>
  <c r="P13" i="2"/>
  <c r="I13" i="2"/>
  <c r="H13" i="2"/>
  <c r="U12" i="2"/>
  <c r="T12" i="2"/>
  <c r="S12" i="2"/>
  <c r="R12" i="2"/>
  <c r="Q12" i="2"/>
  <c r="P12" i="2"/>
  <c r="I12" i="2"/>
  <c r="H12" i="2"/>
  <c r="U11" i="2"/>
  <c r="T11" i="2"/>
  <c r="S11" i="2"/>
  <c r="R11" i="2"/>
  <c r="Q11" i="2"/>
  <c r="P11" i="2"/>
  <c r="I11" i="2"/>
  <c r="H11" i="2"/>
  <c r="U10" i="2"/>
  <c r="T10" i="2"/>
  <c r="S10" i="2"/>
  <c r="R10" i="2"/>
  <c r="Q10" i="2"/>
  <c r="P10" i="2"/>
  <c r="I10" i="2"/>
  <c r="H10" i="2"/>
  <c r="U9" i="2"/>
  <c r="T9" i="2"/>
  <c r="S9" i="2"/>
  <c r="R9" i="2"/>
  <c r="Q9" i="2"/>
  <c r="P9" i="2"/>
  <c r="I9" i="2"/>
  <c r="H9" i="2"/>
  <c r="U8" i="2"/>
  <c r="T8" i="2"/>
  <c r="S8" i="2"/>
  <c r="R8" i="2"/>
  <c r="Q8" i="2"/>
  <c r="P8" i="2"/>
  <c r="I8" i="2"/>
  <c r="H8" i="2"/>
  <c r="U7" i="2"/>
  <c r="T7" i="2"/>
  <c r="S7" i="2"/>
  <c r="R7" i="2"/>
  <c r="Q7" i="2"/>
  <c r="P7" i="2"/>
  <c r="I7" i="2"/>
  <c r="H7" i="2"/>
  <c r="U6" i="2"/>
  <c r="T6" i="2"/>
  <c r="S6" i="2"/>
  <c r="R6" i="2"/>
  <c r="Q6" i="2"/>
  <c r="P6" i="2"/>
  <c r="I6" i="2"/>
  <c r="H6" i="2"/>
  <c r="U5" i="2"/>
  <c r="T5" i="2"/>
  <c r="S5" i="2"/>
  <c r="R5" i="2"/>
  <c r="Q5" i="2"/>
  <c r="P5" i="2"/>
  <c r="I5" i="2"/>
  <c r="H5" i="2"/>
  <c r="U4" i="2"/>
  <c r="U109" i="2" s="1"/>
  <c r="B15" i="3" s="1"/>
  <c r="T4" i="2"/>
  <c r="T109" i="2" s="1"/>
  <c r="B14" i="3" s="1"/>
  <c r="S4" i="2"/>
  <c r="S109" i="2" s="1"/>
  <c r="R4" i="2"/>
  <c r="R109" i="2" s="1"/>
  <c r="Q4" i="2"/>
  <c r="Q109" i="2" s="1"/>
  <c r="B11" i="3" s="1"/>
  <c r="P4" i="2"/>
  <c r="P109" i="2" s="1"/>
  <c r="B10" i="3" s="1"/>
  <c r="B24" i="3" s="1"/>
  <c r="B25" i="3" s="1"/>
  <c r="I4" i="2"/>
  <c r="I109" i="2" s="1"/>
  <c r="B7" i="3" s="1"/>
  <c r="H4" i="2"/>
  <c r="H109" i="2" s="1"/>
  <c r="B6" i="3" s="1"/>
  <c r="B22" i="3" s="1"/>
  <c r="B23" i="3" s="1"/>
  <c r="B13" i="3" l="1"/>
  <c r="B12" i="3"/>
  <c r="B9" i="3"/>
  <c r="B5" i="3"/>
</calcChain>
</file>

<file path=xl/sharedStrings.xml><?xml version="1.0" encoding="utf-8"?>
<sst xmlns="http://schemas.openxmlformats.org/spreadsheetml/2006/main" count="1121" uniqueCount="435">
  <si>
    <t>VALUTAZIONE DEI BENEFICI ECOSISTEMICI DELL’INFRASTRUTTURA VERDE</t>
  </si>
  <si>
    <t>BENEFITS - BENEFici ecosIsTemici dell’infraStruttura verde urbana</t>
  </si>
  <si>
    <t>Durante le esercitazioni del corso di formazione REBUS - acronimo di Renovation of public Buildings and Urban Spaces - tenutosi da novembre a dicembre 2017, le squadre di Ravenna, Ferrara e San Lazzaro di Savena (BO) hanno progettato la messa a dimora di alcune specie arboree e arbustive al fine di diminuire gli effetti derivati dai fenomeni dell’isola di calore e ondata di calore e di sottrarre dall’ambiente circostante alcuni inquinanti quali CO2, PM10 e PM 2,5, SO2x, NOx, O3.  I tutor d’aula, utilizzando i dati contenuti nelle schede del progetto ‘Qualiviva’ e basandosi sulle previsioni delle squadre, hanno provveduto a stimare la quantità di inquinanti che potrebbero essere sottratti dall’ambiente nei diversi casi studio di Ravenna, Ferrara e San Lazzaro.
Per i dati relativi al potenziale abbattimento degli inquinanti si è fatto riferimento al progetto “Qualiviva - la qualità nella filiera florovivaistica nazionale attraverso l’utilizzo e la divulgazione delle schede varietali e di un capitolato unico di appalto per le opere a verde”, un progetto di ricerca finanziato dal Ministero delle Politiche Agricole Alimentari e Forestali.
Sulla base delle schede tecniche redatte da Qualiviva, nell’ambito del laboratorio REBUS - 4° edizione, sono stati creati due fogli elettronici, BENEFITS - BENEFici ecosIsTemici dell’infraStruttura verde urbana:
- il primo (BENEFITS_elenco specie.xlsx) riporta sia i dati inerenti alle caratteristiche estetiche, agli aspetti dimensionali, tolleranza alle condizioni del suolo, ai patogeni e agli stress abiotici, sia le problematiche che l’uso di tale specie può causare. Tali informazioni permettono di effettuare una scelta più oculata delle specie da utilizzare nella progettazione degli spazi verdi;
- il secondo foglio elettronico (BENEFITS_valutazione.xlsx) riporta i valori di stima della CO2 potenzialmente assimilata e stoccata e degli inquinanti rimossi.
I calcoli, come riportato anche nelle schede, sono delle stime indicative, quindi parametri non precisi. La capacità delle piante di assorbire inquinanti dipende dalla posizione di messa a dimora, dalla loro vigoria, dallo stato fitosanitario, dalle potature effettuate e dall’interazione di molteplici fattori non predittibili a tavolino.
Sulla base dei progetti dell’infrastruttura verde i tutor, supportati dagli agronomi delle squadre, hanno inserito nei fogli elettronici i dati delle nuove specie arboree e arbustive. I valori di calcolo ottenuti hanno fornito una stima dell’anidride carbonica stoccata, assimilata e degli inquinanti rimossi ogni anno dalle piante.
Inoltre, per meglio comprendere il ruolo che la vegetazione può svolgere in ambito urbano nell’abbattimento degli inquinanti, si sono prese a riferimento le tabelle di emissione media di CO2 da parte di un’automobile (120 g CO2/km, emissioni da rispettare secondo le disposizioni del protocollo di Kyoto) e la percorrenza annuale media di un italiano, e si è potuto stimare quanta CO2 emessa annualmente dalle automobili potrebbe essere sottratta all’ambiente grazie alle infrastrutture verdi progettate. </t>
  </si>
  <si>
    <t>Questo foglio di calcolo è stato elaborato dal Dottor Agronomo Francesco Segneghi nell’ambito del corso di formazione REBUS - REnovation of public Buildings and Urban Spaces ideato dal Servizio Pianificazione Territoriale e Urbanistica, dei Trasporti e del Paesaggio della  Regione Emilia-Romagna.</t>
  </si>
  <si>
    <t>Licenza Creative Commons 4.0 Internazionale</t>
  </si>
  <si>
    <t>Attribuzione - Non commerciale</t>
  </si>
  <si>
    <t>Se sei interessato al tema e hai sviluppato ulteriormente il lavoro, ad esempio implementando il numero di specie presenti del database, non esistare a contattarci, scrivendo a rebus@regione.emilia-romagna.it</t>
  </si>
  <si>
    <t xml:space="preserve">REBUS® REnovation of public Buildings and Urban Spaces | Servizio Pianificazione Territoriale e Urbanistica, dei Trasporti e del Paesaggio | Regione Emilia-Romagna – Viale Aldo Moro 30 – 40127 Bologna | e-mail: Rebus@regione.emilia-romagna.it |www.bit.ly/REBUS3 | gruppo LinkedIn: REBUS L’energia della città | pagina Facebook: Rigenerazione urbana e Paesaggio | Twitter: #rebus_er |issuu: issuu.com/laboratoriorebus </t>
  </si>
  <si>
    <t>NOME LATINO</t>
  </si>
  <si>
    <t>NOME VOLGARE</t>
  </si>
  <si>
    <t>FAMIGLIA</t>
  </si>
  <si>
    <t>GENERE</t>
  </si>
  <si>
    <t>NUMERO PIANTE</t>
  </si>
  <si>
    <r>
      <rPr>
        <b/>
        <sz val="11"/>
        <rFont val="Franklin Gothic Demi Cond"/>
        <charset val="1"/>
      </rPr>
      <t>Potenziale CO2 stoccata nuovo impianto (kg</t>
    </r>
    <r>
      <rPr>
        <b/>
        <sz val="11"/>
        <rFont val="Cambria"/>
        <family val="1"/>
        <charset val="1"/>
      </rPr>
      <t>):</t>
    </r>
  </si>
  <si>
    <t>Potenziale CO2 assimilata nuovo impianto (kg/y):</t>
  </si>
  <si>
    <t>TOTALE CO2 STOCCATA (kg)</t>
  </si>
  <si>
    <t>TOTALE CO2 ASSIMILATA (kg/y)</t>
  </si>
  <si>
    <r>
      <rPr>
        <b/>
        <sz val="11"/>
        <rFont val="Franklin Gothic Demi Cond"/>
        <charset val="1"/>
      </rPr>
      <t>Potenziale CO2 stoccata esemplare maturo (kg</t>
    </r>
    <r>
      <rPr>
        <b/>
        <sz val="11"/>
        <rFont val="Cambria"/>
        <family val="1"/>
        <charset val="1"/>
      </rPr>
      <t>):</t>
    </r>
  </si>
  <si>
    <t>Potenziale CO2 assimilata esemplare maturo (kg/y):</t>
  </si>
  <si>
    <t>Abbattimento O3 esemplare maturo (kg/y):</t>
  </si>
  <si>
    <t>Abbattimento NO2 esemplare maturo (kg/y):</t>
  </si>
  <si>
    <t>Abbattimento SO2 esemplare maturo (kg/y):</t>
  </si>
  <si>
    <t>Abbattimento PM10 esemplare maturo (kg/y):</t>
  </si>
  <si>
    <t>TOTALE O3 ABBATTUTO (kg/y)</t>
  </si>
  <si>
    <t>TOTALE N02 ABBATTUTO (kg/y)</t>
  </si>
  <si>
    <t>TOTALE S02 ABBATTUTO (kg/y)</t>
  </si>
  <si>
    <t>TOTALE PM10 ABBATTUTE (kg/y)</t>
  </si>
  <si>
    <t>Acacia dealbata</t>
  </si>
  <si>
    <t>Mimosa</t>
  </si>
  <si>
    <t>Fabaceae</t>
  </si>
  <si>
    <t>Acacia</t>
  </si>
  <si>
    <t>Acer campestre</t>
  </si>
  <si>
    <t>Acero campestre</t>
  </si>
  <si>
    <t>Sapindaceae</t>
  </si>
  <si>
    <t>Acer</t>
  </si>
  <si>
    <t>Acer negundo</t>
  </si>
  <si>
    <t>Acero americando</t>
  </si>
  <si>
    <t>Acer platanoides</t>
  </si>
  <si>
    <t>Acero riccio</t>
  </si>
  <si>
    <t>Acer pseudoplatanus</t>
  </si>
  <si>
    <t>Acero di monte</t>
  </si>
  <si>
    <t>Acer rubrum</t>
  </si>
  <si>
    <t>Acero rosso</t>
  </si>
  <si>
    <t>Acer saccharinum</t>
  </si>
  <si>
    <t>Acero argenteo</t>
  </si>
  <si>
    <t>Aesculus hippocastanum</t>
  </si>
  <si>
    <t>Aesculus</t>
  </si>
  <si>
    <t>Aesculus x carnea</t>
  </si>
  <si>
    <t>Ippocastano rosso</t>
  </si>
  <si>
    <t>Ailanthus altissima</t>
  </si>
  <si>
    <t>Albero del paradiso</t>
  </si>
  <si>
    <t>Simaroubaceae</t>
  </si>
  <si>
    <t>Ailanthus</t>
  </si>
  <si>
    <t>Albizzia julibrissin</t>
  </si>
  <si>
    <t>Acacia di Costantinopoli</t>
  </si>
  <si>
    <t>Albizzia</t>
  </si>
  <si>
    <t>Araucaria araucana</t>
  </si>
  <si>
    <t>Araucaria del Cile</t>
  </si>
  <si>
    <t>Araucariaceae</t>
  </si>
  <si>
    <t>Araucaria</t>
  </si>
  <si>
    <t>Bauhinia purpurea</t>
  </si>
  <si>
    <t>Bauhinia</t>
  </si>
  <si>
    <t>Betula nigra</t>
  </si>
  <si>
    <t>Betulla del fiume</t>
  </si>
  <si>
    <t>Betulaceae</t>
  </si>
  <si>
    <t>Betula</t>
  </si>
  <si>
    <t>Betula papyrifera</t>
  </si>
  <si>
    <t>Betulla da carta</t>
  </si>
  <si>
    <t>Betula pendula</t>
  </si>
  <si>
    <t>Betulla bianca</t>
  </si>
  <si>
    <t>Brachychiton populneus</t>
  </si>
  <si>
    <t>Kurrajong</t>
  </si>
  <si>
    <t>Malvaceae</t>
  </si>
  <si>
    <t>Brachychiton</t>
  </si>
  <si>
    <t>Carpinus betulus</t>
  </si>
  <si>
    <t>Carpino bianco</t>
  </si>
  <si>
    <t>Carpinus</t>
  </si>
  <si>
    <t>Carya illinoensis</t>
  </si>
  <si>
    <t>Pecan </t>
  </si>
  <si>
    <t>Juglandaceae</t>
  </si>
  <si>
    <t>Carya</t>
  </si>
  <si>
    <t>Catalpa bignonioides</t>
  </si>
  <si>
    <t>Albero dei sigari</t>
  </si>
  <si>
    <t>Bignoniaceae</t>
  </si>
  <si>
    <t>Catalpa</t>
  </si>
  <si>
    <t>Celtis australis</t>
  </si>
  <si>
    <t>Bagolaro</t>
  </si>
  <si>
    <t>Cannabaceae</t>
  </si>
  <si>
    <t>Celtis</t>
  </si>
  <si>
    <t>Ceratonia siliqua</t>
  </si>
  <si>
    <t>Carrubo</t>
  </si>
  <si>
    <t>Ceratonia</t>
  </si>
  <si>
    <t>Cercidiphyllum japonicum</t>
  </si>
  <si>
    <t>Katsura o albero del caramello</t>
  </si>
  <si>
    <t>Cercidiplyllaceae</t>
  </si>
  <si>
    <t>Cercidiphyllum</t>
  </si>
  <si>
    <t>Cercis siliquastrum</t>
  </si>
  <si>
    <t>Albero di Giuda</t>
  </si>
  <si>
    <t>Cercis</t>
  </si>
  <si>
    <t>Chamaecyparis lawsoniana</t>
  </si>
  <si>
    <t>Cipresso di Lawson</t>
  </si>
  <si>
    <t>Cupressaceae</t>
  </si>
  <si>
    <t>Chamaecyparis</t>
  </si>
  <si>
    <t>Chorisia speciosa</t>
  </si>
  <si>
    <t>Ceiba speciosa</t>
  </si>
  <si>
    <t>Bombacaceae</t>
  </si>
  <si>
    <t>Chorisia</t>
  </si>
  <si>
    <t>Cinnamomum camphora</t>
  </si>
  <si>
    <t>Albero della canfora</t>
  </si>
  <si>
    <t>Lauraceae</t>
  </si>
  <si>
    <t>Cinnamomum</t>
  </si>
  <si>
    <t>Citrus aurantium</t>
  </si>
  <si>
    <t>Arancio amaro o melangolo</t>
  </si>
  <si>
    <t>Rutaceae</t>
  </si>
  <si>
    <t>Citrus</t>
  </si>
  <si>
    <t>Citrus reticulata </t>
  </si>
  <si>
    <t>Mandarino</t>
  </si>
  <si>
    <t>Corylus avellana</t>
  </si>
  <si>
    <t>Nocciolo</t>
  </si>
  <si>
    <t>Corylus</t>
  </si>
  <si>
    <t>Corylus colurna</t>
  </si>
  <si>
    <t>Nocciolo di Costantinopoli</t>
  </si>
  <si>
    <t>Cryptomeria japonica</t>
  </si>
  <si>
    <t>Cryptomeria</t>
  </si>
  <si>
    <t>Cupressus sempervirens</t>
  </si>
  <si>
    <t>Cipresso</t>
  </si>
  <si>
    <t>Cupressus</t>
  </si>
  <si>
    <t>Diospyros virginiana</t>
  </si>
  <si>
    <t>Loto americano</t>
  </si>
  <si>
    <t>Ebenaceae</t>
  </si>
  <si>
    <t>Diospyros</t>
  </si>
  <si>
    <t>Eriobotrya japonica</t>
  </si>
  <si>
    <t>Nespolo del Giappone</t>
  </si>
  <si>
    <t>Rosaceae</t>
  </si>
  <si>
    <t>Eriobotrya</t>
  </si>
  <si>
    <t>Erythrina christa-galli</t>
  </si>
  <si>
    <t>Albero del corallo</t>
  </si>
  <si>
    <t>Erythrina</t>
  </si>
  <si>
    <t>Eucalyptus ficifolia</t>
  </si>
  <si>
    <t>Myrtaceae</t>
  </si>
  <si>
    <t>Eucalyptus</t>
  </si>
  <si>
    <t>Eucalyptus gunnii</t>
  </si>
  <si>
    <t>Eucalipto del sidro</t>
  </si>
  <si>
    <t>Fagus sylvatica</t>
  </si>
  <si>
    <t>Faggio</t>
  </si>
  <si>
    <t>Fagaceae</t>
  </si>
  <si>
    <t>Fagus</t>
  </si>
  <si>
    <t>Ficus macrophylla</t>
  </si>
  <si>
    <t>Fico della baia di Moreton</t>
  </si>
  <si>
    <t>Moraceae</t>
  </si>
  <si>
    <t>Ficus</t>
  </si>
  <si>
    <t>Ficus microcarpa</t>
  </si>
  <si>
    <t>Firmiana simplex</t>
  </si>
  <si>
    <t>Parasole cinese</t>
  </si>
  <si>
    <t>Firmiana</t>
  </si>
  <si>
    <t>Fraxinus excelsior</t>
  </si>
  <si>
    <t>Frassino maggiore</t>
  </si>
  <si>
    <t>Oleaceae</t>
  </si>
  <si>
    <t>Fraxinus</t>
  </si>
  <si>
    <t>Fraxinus ornus</t>
  </si>
  <si>
    <t>Frassino meridionale</t>
  </si>
  <si>
    <t>Fraxinus oxycarpa </t>
  </si>
  <si>
    <t>Frassino orniello</t>
  </si>
  <si>
    <t>Ginkgo biloba</t>
  </si>
  <si>
    <t>Ginkgoaceae</t>
  </si>
  <si>
    <t>Ginkgo</t>
  </si>
  <si>
    <t>Gleditsia triacanthos</t>
  </si>
  <si>
    <t>Spino di Giuda o spina cristi</t>
  </si>
  <si>
    <t>Gleditsia</t>
  </si>
  <si>
    <t>Grevillea robusta</t>
  </si>
  <si>
    <t>Grevillea</t>
  </si>
  <si>
    <t>Proteaceae</t>
  </si>
  <si>
    <t>Jacaranda mimosifolia</t>
  </si>
  <si>
    <t>Jacaranda Blu</t>
  </si>
  <si>
    <t>Jacaranda</t>
  </si>
  <si>
    <t>Juglans nigra</t>
  </si>
  <si>
    <t>Noce nero</t>
  </si>
  <si>
    <t>Juglans</t>
  </si>
  <si>
    <t>Juglans regia</t>
  </si>
  <si>
    <t>Noce bianco</t>
  </si>
  <si>
    <t>Koelreuteria paniculata</t>
  </si>
  <si>
    <t>Albero dorato della pioggia</t>
  </si>
  <si>
    <t>Koelreuteria</t>
  </si>
  <si>
    <t>Laburnum anagyroides</t>
  </si>
  <si>
    <t>Maggiociondolo </t>
  </si>
  <si>
    <t>Laburnum</t>
  </si>
  <si>
    <t>Lagunaria patersonii</t>
  </si>
  <si>
    <t>Lagunaria</t>
  </si>
  <si>
    <t>Liquidambar styraciflua</t>
  </si>
  <si>
    <t>Storace americano</t>
  </si>
  <si>
    <t>Altingiaceae</t>
  </si>
  <si>
    <t>Liquidambar</t>
  </si>
  <si>
    <t>Liriodendron tulipifera</t>
  </si>
  <si>
    <t>Tulipifero </t>
  </si>
  <si>
    <t>Magnoliaceae</t>
  </si>
  <si>
    <t>Liriodendron</t>
  </si>
  <si>
    <t>Maclura pomifera</t>
  </si>
  <si>
    <t>Arancio degli Osagi o gelso del Texas</t>
  </si>
  <si>
    <t>Maclura</t>
  </si>
  <si>
    <t>Magnolia grandiflora</t>
  </si>
  <si>
    <t>Magnolia</t>
  </si>
  <si>
    <t>Malus spp (da fiore)</t>
  </si>
  <si>
    <t>Melo</t>
  </si>
  <si>
    <t>Malus</t>
  </si>
  <si>
    <t>Melia azedarach</t>
  </si>
  <si>
    <t>Albero dei rosari</t>
  </si>
  <si>
    <t>Meliaceae</t>
  </si>
  <si>
    <t>Melia</t>
  </si>
  <si>
    <t>Metasequoia glyptostroboides</t>
  </si>
  <si>
    <t>Abete d'acqua</t>
  </si>
  <si>
    <t>Taxodiaceae</t>
  </si>
  <si>
    <t>Metasequoia</t>
  </si>
  <si>
    <t>Morus spp.</t>
  </si>
  <si>
    <t>Gelso</t>
  </si>
  <si>
    <t>Morus</t>
  </si>
  <si>
    <t>Nerium oleander</t>
  </si>
  <si>
    <t>Oleandro</t>
  </si>
  <si>
    <t>Apocynaceae</t>
  </si>
  <si>
    <t>Nerium</t>
  </si>
  <si>
    <t>Nyssa sylvatica</t>
  </si>
  <si>
    <t>Tupelo nero</t>
  </si>
  <si>
    <t>Nyssaceae</t>
  </si>
  <si>
    <t>Nyssa</t>
  </si>
  <si>
    <t>Olea europaea</t>
  </si>
  <si>
    <t>Olivo</t>
  </si>
  <si>
    <t>Olea</t>
  </si>
  <si>
    <t>Ostrya carpinifolia</t>
  </si>
  <si>
    <t>Carpino nero</t>
  </si>
  <si>
    <t>Ostrya</t>
  </si>
  <si>
    <t>Parrotia persica</t>
  </si>
  <si>
    <t>Albero pagoda</t>
  </si>
  <si>
    <t>Hamamelidaceae</t>
  </si>
  <si>
    <t>Parrotia</t>
  </si>
  <si>
    <t>Paulownia tomentosa</t>
  </si>
  <si>
    <t>Paulonia</t>
  </si>
  <si>
    <t>Paulowniaceae</t>
  </si>
  <si>
    <t>Paulownia</t>
  </si>
  <si>
    <t>Phellodendron amurense</t>
  </si>
  <si>
    <t>Sughero Amur</t>
  </si>
  <si>
    <t>Phellodendron</t>
  </si>
  <si>
    <t>Picea pungens ‘Glauca’</t>
  </si>
  <si>
    <t>Abete del Colorado </t>
  </si>
  <si>
    <t>Pinaceae</t>
  </si>
  <si>
    <t>Picea</t>
  </si>
  <si>
    <t>Platanus x acerifolia</t>
  </si>
  <si>
    <t>Platano comune</t>
  </si>
  <si>
    <t>Platanaceae</t>
  </si>
  <si>
    <t>Platanus</t>
  </si>
  <si>
    <t>Platycladus orientalis</t>
  </si>
  <si>
    <t>Tuia orientale</t>
  </si>
  <si>
    <t>Platycladus</t>
  </si>
  <si>
    <t>Populus alba</t>
  </si>
  <si>
    <t>Pioppo bianco</t>
  </si>
  <si>
    <t>Salicaceae</t>
  </si>
  <si>
    <t>Populus</t>
  </si>
  <si>
    <t>Populus nigra</t>
  </si>
  <si>
    <t>Pioppo nero</t>
  </si>
  <si>
    <t>Populus tremuloides</t>
  </si>
  <si>
    <t>Prunus cerasifera ‘Pissardii’</t>
  </si>
  <si>
    <t>Pissardi o mirabolano</t>
  </si>
  <si>
    <t>Prunus</t>
  </si>
  <si>
    <t>Prunus serrulata</t>
  </si>
  <si>
    <t>Ciliegio giapponese</t>
  </si>
  <si>
    <t>Prunus subhirtella</t>
  </si>
  <si>
    <t>Pseudotsuga menziesii</t>
  </si>
  <si>
    <t>Abete di Douglas</t>
  </si>
  <si>
    <t>Pseudotsuga</t>
  </si>
  <si>
    <t>Pyrus calleryana</t>
  </si>
  <si>
    <t>Pero Chanticleer</t>
  </si>
  <si>
    <t>Pyrus</t>
  </si>
  <si>
    <t>Quercus ilex</t>
  </si>
  <si>
    <t>Leccio</t>
  </si>
  <si>
    <t>Quercus</t>
  </si>
  <si>
    <t>Quercus palustris</t>
  </si>
  <si>
    <t>Quercia di palude</t>
  </si>
  <si>
    <t>Quercus robur</t>
  </si>
  <si>
    <t>Farnia</t>
  </si>
  <si>
    <t>Quercus rubra</t>
  </si>
  <si>
    <t>Quercia rossa</t>
  </si>
  <si>
    <t>Robinia pseudoacacia</t>
  </si>
  <si>
    <t>Robinia o acacia</t>
  </si>
  <si>
    <t>Robinia</t>
  </si>
  <si>
    <t>Salix alba</t>
  </si>
  <si>
    <t>Salice bianco</t>
  </si>
  <si>
    <t>Salix</t>
  </si>
  <si>
    <t>Salix babylonica</t>
  </si>
  <si>
    <t>Salice piangente</t>
  </si>
  <si>
    <t>Schinus molle</t>
  </si>
  <si>
    <t>Falso pepe</t>
  </si>
  <si>
    <t>Anacardiaceae</t>
  </si>
  <si>
    <t>Schinus</t>
  </si>
  <si>
    <t>Sorbus aria</t>
  </si>
  <si>
    <t>Sorbo montano</t>
  </si>
  <si>
    <t>Sorbus</t>
  </si>
  <si>
    <t>Sorbus aucuparia</t>
  </si>
  <si>
    <t>Sorbo degli uccellatori</t>
  </si>
  <si>
    <t>Styphnolobium japonicum</t>
  </si>
  <si>
    <t>Sofora del Giappone</t>
  </si>
  <si>
    <t>Styphnolobium</t>
  </si>
  <si>
    <t>Tamarix spp.</t>
  </si>
  <si>
    <t>Tamerice</t>
  </si>
  <si>
    <t>Tamaricaceae</t>
  </si>
  <si>
    <t>Tamarix</t>
  </si>
  <si>
    <t>Taxodium distichum</t>
  </si>
  <si>
    <t>Cipresso calvo</t>
  </si>
  <si>
    <t>Taxodium</t>
  </si>
  <si>
    <t>Taxus baccata</t>
  </si>
  <si>
    <t>Tasso</t>
  </si>
  <si>
    <t>Taxaceae</t>
  </si>
  <si>
    <t>Taxus</t>
  </si>
  <si>
    <t>Tilia cordata</t>
  </si>
  <si>
    <t>Tiglio selvatico</t>
  </si>
  <si>
    <t>Tiliaceae</t>
  </si>
  <si>
    <t>Tilia</t>
  </si>
  <si>
    <t>Tilia platyphyllos</t>
  </si>
  <si>
    <t>Tiglio nostrano</t>
  </si>
  <si>
    <t>Tilia tomentosa</t>
  </si>
  <si>
    <t>Tiglio argentato</t>
  </si>
  <si>
    <t>Tilia x europaea</t>
  </si>
  <si>
    <t>Tiglio europeo</t>
  </si>
  <si>
    <t>Ulmus parvifolia</t>
  </si>
  <si>
    <t>Olmo cinese</t>
  </si>
  <si>
    <t>Ulmaceae</t>
  </si>
  <si>
    <t>Ulmus</t>
  </si>
  <si>
    <t>Ulmus procera</t>
  </si>
  <si>
    <t>Olmo inglese</t>
  </si>
  <si>
    <t>Ulmus pumila</t>
  </si>
  <si>
    <t>Olmo siberiano</t>
  </si>
  <si>
    <t>Zelkova carpinifolia</t>
  </si>
  <si>
    <t>Zelkova</t>
  </si>
  <si>
    <t>Zelkova serrata</t>
  </si>
  <si>
    <t>Zelkova giaponese</t>
  </si>
  <si>
    <t>TOTALE PIANTE</t>
  </si>
  <si>
    <t>CO2 STOCCATA NUOVO IMPIANTO kg</t>
  </si>
  <si>
    <t>CO2 ASSIMILATA NUOVO IMPIANTO kg/y</t>
  </si>
  <si>
    <t>CO2 STOCCATA PIANTE MATURE       kg</t>
  </si>
  <si>
    <t>CO2 ASSIMILATA PIANTE MATURE kg/y</t>
  </si>
  <si>
    <t>03 ABBATTUTO kg/y</t>
  </si>
  <si>
    <t>N02 ABBATTUTO kg/y</t>
  </si>
  <si>
    <t>S02 ABBATTUTO kg/y</t>
  </si>
  <si>
    <t>PM 10 ABBATTUTE kg/y</t>
  </si>
  <si>
    <t>VALORI DI OUTPUT</t>
  </si>
  <si>
    <t>Quantità</t>
  </si>
  <si>
    <t>Unità di misura</t>
  </si>
  <si>
    <t>Note</t>
  </si>
  <si>
    <t>ALBERI DI NUOVO IMPIANTO</t>
  </si>
  <si>
    <t xml:space="preserve">CO2 STOCCATA NUOVO IMPIANTO </t>
  </si>
  <si>
    <t>kg</t>
  </si>
  <si>
    <t xml:space="preserve">CO2 ASSIMILATA NUOVO IMPIANTO </t>
  </si>
  <si>
    <t>kg/y</t>
  </si>
  <si>
    <t>PIANTE MATURE</t>
  </si>
  <si>
    <t xml:space="preserve">CO2 STOCCATA PIANTE MATURE </t>
  </si>
  <si>
    <t xml:space="preserve">CO2 ASSIMILATA PIANTE MATURE </t>
  </si>
  <si>
    <t xml:space="preserve">03 ABBATTUTO </t>
  </si>
  <si>
    <t xml:space="preserve">N02 ABBATTUTO </t>
  </si>
  <si>
    <t xml:space="preserve">S02 ABBATTUTO </t>
  </si>
  <si>
    <t xml:space="preserve">PM 10 ABBATTUTE </t>
  </si>
  <si>
    <t>BILANCIO IN/OUT C02</t>
  </si>
  <si>
    <t>emissione media di un'automobile</t>
  </si>
  <si>
    <t>g/km</t>
  </si>
  <si>
    <t>da rispettare entro il 2020 secondo D 443/2009</t>
  </si>
  <si>
    <t>percorrenza media annua</t>
  </si>
  <si>
    <t>km</t>
  </si>
  <si>
    <t>emissione media annua per la percorrenza</t>
  </si>
  <si>
    <t>C02 stoccata nuovo impianto</t>
  </si>
  <si>
    <t>n. di automobili le cui emissioni sono mediamente assorbite da nuove piante</t>
  </si>
  <si>
    <t>n</t>
  </si>
  <si>
    <t>C02 stoccata piante mature</t>
  </si>
  <si>
    <t>n. di automobili le cui emissioni sono mediamente assorbite da piante mature</t>
  </si>
  <si>
    <t>INQUADRAMENTO SPECIE</t>
  </si>
  <si>
    <t>DATI QUALIVIVA</t>
  </si>
  <si>
    <t>DATI REGOLAMENTO DEL VERDE DI TORINO</t>
  </si>
  <si>
    <r>
      <rPr>
        <b/>
        <sz val="11"/>
        <color rgb="FF000000"/>
        <rFont val="Franklin Gothic Demi Cond"/>
        <charset val="1"/>
      </rPr>
      <t xml:space="preserve">N. MASSIMO DI PIANTE DA METTERE A DIMORA </t>
    </r>
    <r>
      <rPr>
        <b/>
        <sz val="8"/>
        <color rgb="FF000000"/>
        <rFont val="Arial"/>
        <family val="2"/>
        <charset val="1"/>
      </rPr>
      <t>(lunghezza filare/raggio di pertinenza)</t>
    </r>
  </si>
  <si>
    <t>LUNGHEZZA FILARE PREVISTA (m)</t>
  </si>
  <si>
    <t>FOGLIE</t>
  </si>
  <si>
    <t>Altezza a maturità:</t>
  </si>
  <si>
    <t>Altezza massima (m):</t>
  </si>
  <si>
    <t>CLASSE DI GRANDEZZA</t>
  </si>
  <si>
    <t>RAGGIO AREA DI PERTINENZA (m)</t>
  </si>
  <si>
    <t>caducifoglia</t>
  </si>
  <si>
    <t>5-10</t>
  </si>
  <si>
    <t>7-10</t>
  </si>
  <si>
    <t>9-15</t>
  </si>
  <si>
    <t>15-20</t>
  </si>
  <si>
    <t>12-18</t>
  </si>
  <si>
    <t>INSERIRE LUNGHEZZA DEL FILARE DESIDERATA</t>
  </si>
  <si>
    <t>15-21</t>
  </si>
  <si>
    <t>Ippocastano</t>
  </si>
  <si>
    <t>15-23</t>
  </si>
  <si>
    <t>9-18</t>
  </si>
  <si>
    <t>4-10</t>
  </si>
  <si>
    <t>sempreverde</t>
  </si>
  <si>
    <t>15-24</t>
  </si>
  <si>
    <t>3-5</t>
  </si>
  <si>
    <t>12-15</t>
  </si>
  <si>
    <t>10-20</t>
  </si>
  <si>
    <t>22-30</t>
  </si>
  <si>
    <t>8-15</t>
  </si>
  <si>
    <t>10-15</t>
  </si>
  <si>
    <t>6-12</t>
  </si>
  <si>
    <t>3-9</t>
  </si>
  <si>
    <t>3-8</t>
  </si>
  <si>
    <t>4-6</t>
  </si>
  <si>
    <t>11-18</t>
  </si>
  <si>
    <t>4-8</t>
  </si>
  <si>
    <t>4-12</t>
  </si>
  <si>
    <t>9-12</t>
  </si>
  <si>
    <t>20-25</t>
  </si>
  <si>
    <t>15-18</t>
  </si>
  <si>
    <t>15-40</t>
  </si>
  <si>
    <t>9-14</t>
  </si>
  <si>
    <t>21-25</t>
  </si>
  <si>
    <t>9-21</t>
  </si>
  <si>
    <t>15-25</t>
  </si>
  <si>
    <t>7-12</t>
  </si>
  <si>
    <t>12-21</t>
  </si>
  <si>
    <t>18-23</t>
  </si>
  <si>
    <t>21-27</t>
  </si>
  <si>
    <t>18-24</t>
  </si>
  <si>
    <t>6-8</t>
  </si>
  <si>
    <t>21-30</t>
  </si>
  <si>
    <t>6-15</t>
  </si>
  <si>
    <t>2-4</t>
  </si>
  <si>
    <t>8-12</t>
  </si>
  <si>
    <t> Tuia orientale</t>
  </si>
  <si>
    <t>5-7</t>
  </si>
  <si>
    <t>12-24</t>
  </si>
  <si>
    <t>18-21</t>
  </si>
  <si>
    <t>23-30</t>
  </si>
  <si>
    <t>5-12</t>
  </si>
  <si>
    <t>11-14</t>
  </si>
  <si>
    <t>2-5</t>
  </si>
  <si>
    <t>18-25</t>
  </si>
  <si>
    <t>20-30</t>
  </si>
  <si>
    <t>16-25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</si>
</sst>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_-;_-@_-"/>
    <numFmt numFmtId="165" formatCode="_-* #,##0_-;\-* #,##0_-;_-* \-??_-;_-@_-"/>
  </numFmts>
  <fonts count="34">
    <font>
      <sz val="11"/>
      <color rgb="FF000000"/>
      <name val="Calibri"/>
      <family val="2"/>
      <charset val="1"/>
    </font>
    <font>
      <sz val="14"/>
      <color rgb="FF000000"/>
      <name val="Franklin Cond. Gothic"/>
      <charset val="1"/>
    </font>
    <font>
      <sz val="11"/>
      <color rgb="FF000000"/>
      <name val="Franklin Gothic Demi Cond"/>
      <charset val="1"/>
    </font>
    <font>
      <sz val="11"/>
      <color rgb="FF808080"/>
      <name val="Franklin Gothic Demi Cond"/>
      <charset val="1"/>
    </font>
    <font>
      <b/>
      <sz val="16"/>
      <color rgb="FF000000"/>
      <name val="Franklin Gothic Demi Cond"/>
      <charset val="1"/>
    </font>
    <font>
      <b/>
      <sz val="11"/>
      <color rgb="FF000000"/>
      <name val="Franklin Gothic Demi Cond"/>
      <charset val="1"/>
    </font>
    <font>
      <b/>
      <sz val="11"/>
      <name val="Franklin Gothic Demi Cond"/>
      <charset val="1"/>
    </font>
    <font>
      <b/>
      <sz val="11"/>
      <name val="Cambria"/>
      <family val="1"/>
      <charset val="1"/>
    </font>
    <font>
      <b/>
      <i/>
      <sz val="11"/>
      <color rgb="FF000000"/>
      <name val="Franklin Gothic Demi Cond"/>
      <charset val="1"/>
    </font>
    <font>
      <sz val="11"/>
      <name val="Franklin Gothic Demi Cond"/>
      <charset val="1"/>
    </font>
    <font>
      <b/>
      <i/>
      <sz val="11"/>
      <color rgb="FF333333"/>
      <name val="Franklin Gothic Demi Cond"/>
      <charset val="1"/>
    </font>
    <font>
      <sz val="11"/>
      <color rgb="FF333333"/>
      <name val="Franklin Gothic Demi Cond"/>
      <charset val="1"/>
    </font>
    <font>
      <sz val="11"/>
      <color rgb="FF000000"/>
      <name val="Cambria"/>
      <family val="1"/>
      <charset val="1"/>
    </font>
    <font>
      <sz val="11"/>
      <name val="Cambria"/>
      <family val="1"/>
      <charset val="1"/>
    </font>
    <font>
      <b/>
      <sz val="12"/>
      <color rgb="FF000000"/>
      <name val="Franklin Gothic Demi Cond"/>
      <charset val="1"/>
    </font>
    <font>
      <sz val="12"/>
      <color rgb="FF000000"/>
      <name val="Franklin Gothic Demi Cond"/>
      <charset val="1"/>
    </font>
    <font>
      <b/>
      <sz val="12"/>
      <name val="Franklin Gothic Demi Cond"/>
      <charset val="1"/>
    </font>
    <font>
      <b/>
      <sz val="12"/>
      <color rgb="FFB3B300"/>
      <name val="Franklin Gothic Demi Cond"/>
      <charset val="1"/>
    </font>
    <font>
      <sz val="12"/>
      <color rgb="FFB3B300"/>
      <name val="Franklin Gothic Demi Cond"/>
      <charset val="1"/>
    </font>
    <font>
      <sz val="12"/>
      <name val="Franklin Gothic Demi Cond"/>
      <charset val="1"/>
    </font>
    <font>
      <b/>
      <sz val="12"/>
      <color rgb="FFFF0000"/>
      <name val="Franklin Gothic Demi Cond"/>
      <charset val="1"/>
    </font>
    <font>
      <sz val="12"/>
      <color rgb="FFFF0000"/>
      <name val="Franklin Gothic Demi Cond"/>
      <charset val="1"/>
    </font>
    <font>
      <b/>
      <sz val="12"/>
      <color rgb="FF00B0F0"/>
      <name val="Franklin Gothic Demi Cond"/>
      <charset val="1"/>
    </font>
    <font>
      <sz val="12"/>
      <color rgb="FF00B050"/>
      <name val="Franklin Gothic Demi Cond"/>
      <charset val="1"/>
    </font>
    <font>
      <i/>
      <sz val="11"/>
      <color rgb="FF000000"/>
      <name val="Franklin Gothic Demi Cond"/>
      <charset val="1"/>
    </font>
    <font>
      <b/>
      <sz val="14"/>
      <color rgb="FF0070C0"/>
      <name val="Franklin Gothic Demi Cond"/>
      <charset val="1"/>
    </font>
    <font>
      <b/>
      <sz val="14"/>
      <color rgb="FF00B050"/>
      <name val="Franklin Gothic Demi Cond"/>
      <charset val="1"/>
    </font>
    <font>
      <b/>
      <sz val="14"/>
      <color rgb="FFFF0000"/>
      <name val="Franklin Gothic Demi Cond"/>
      <charset val="1"/>
    </font>
    <font>
      <b/>
      <sz val="8"/>
      <color rgb="FF000000"/>
      <name val="Arial"/>
      <family val="2"/>
      <charset val="1"/>
    </font>
    <font>
      <b/>
      <i/>
      <sz val="20"/>
      <color rgb="FF000000"/>
      <name val="Franklin Gothic Demi Cond"/>
      <charset val="1"/>
    </font>
    <font>
      <b/>
      <i/>
      <sz val="12"/>
      <color rgb="FFFF0000"/>
      <name val="Franklin Gothic Demi Cond"/>
      <charset val="1"/>
    </font>
    <font>
      <i/>
      <sz val="11"/>
      <color rgb="FF333333"/>
      <name val="Franklin Gothic Demi Cond"/>
      <charset val="1"/>
    </font>
    <font>
      <sz val="11"/>
      <color rgb="FF000000"/>
      <name val="Calibri"/>
      <family val="2"/>
      <charset val="1"/>
    </font>
    <font>
      <u/>
      <sz val="11"/>
      <color rgb="FF000000"/>
      <name val="Franklin Gothic Demi Cond"/>
      <charset val="1"/>
    </font>
  </fonts>
  <fills count="5">
    <fill>
      <patternFill patternType="none"/>
    </fill>
    <fill>
      <patternFill patternType="gray125"/>
    </fill>
    <fill>
      <patternFill patternType="solid">
        <fgColor rgb="FFAECF00"/>
        <bgColor rgb="FFB3B300"/>
      </patternFill>
    </fill>
    <fill>
      <patternFill patternType="solid">
        <fgColor rgb="FFE6E64C"/>
        <bgColor rgb="FFFFFF00"/>
      </patternFill>
    </fill>
    <fill>
      <patternFill patternType="solid">
        <fgColor rgb="FFB3B300"/>
        <bgColor rgb="FFAECF00"/>
      </patternFill>
    </fill>
  </fills>
  <borders count="2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2">
    <xf numFmtId="0" fontId="0" fillId="0" borderId="0"/>
    <xf numFmtId="164" fontId="32" fillId="0" borderId="0" applyBorder="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5"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0" xfId="0" applyFont="1" applyBorder="1" applyAlignment="1">
      <alignment horizontal="left" vertical="center"/>
    </xf>
    <xf numFmtId="0" fontId="4" fillId="0" borderId="12" xfId="0" applyFont="1" applyBorder="1" applyAlignment="1">
      <alignment horizontal="left" vertical="center" wrapText="1"/>
    </xf>
    <xf numFmtId="0" fontId="5"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4" fillId="2"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2"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2" fillId="0" borderId="0" xfId="0" applyFont="1" applyBorder="1" applyAlignment="1">
      <alignment horizontal="center" vertical="center"/>
    </xf>
    <xf numFmtId="0" fontId="10" fillId="0" borderId="1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0" borderId="0" xfId="0" applyFont="1" applyBorder="1" applyAlignment="1">
      <alignment horizontal="center" vertical="center"/>
    </xf>
    <xf numFmtId="0" fontId="12" fillId="0" borderId="0" xfId="0" applyFont="1" applyAlignment="1">
      <alignment vertical="center"/>
    </xf>
    <xf numFmtId="165" fontId="12" fillId="0" borderId="0" xfId="1" applyNumberFormat="1" applyFont="1" applyBorder="1" applyAlignment="1" applyProtection="1">
      <alignment horizontal="center" vertical="center"/>
    </xf>
    <xf numFmtId="0" fontId="13" fillId="0" borderId="0" xfId="0" applyFont="1" applyAlignment="1">
      <alignment horizontal="center" vertical="center"/>
    </xf>
    <xf numFmtId="0" fontId="12" fillId="0" borderId="0" xfId="0" applyFont="1"/>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15"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15" fillId="0" borderId="0" xfId="0" applyFont="1" applyBorder="1" applyAlignment="1">
      <alignment horizontal="left" vertical="center"/>
    </xf>
    <xf numFmtId="165" fontId="15" fillId="0" borderId="0" xfId="1" applyNumberFormat="1" applyFont="1" applyBorder="1" applyAlignment="1" applyProtection="1">
      <alignment horizontal="center" vertical="center"/>
    </xf>
    <xf numFmtId="0" fontId="22" fillId="0" borderId="0" xfId="0" applyFont="1" applyBorder="1" applyAlignment="1">
      <alignment horizontal="left" vertical="center"/>
    </xf>
    <xf numFmtId="165" fontId="14" fillId="0" borderId="0" xfId="1" applyNumberFormat="1" applyFont="1" applyBorder="1" applyAlignment="1" applyProtection="1">
      <alignment horizontal="center" vertical="center"/>
    </xf>
    <xf numFmtId="0" fontId="23" fillId="0" borderId="13" xfId="0" applyFont="1" applyBorder="1" applyAlignment="1">
      <alignment horizontal="left" vertical="center"/>
    </xf>
    <xf numFmtId="165" fontId="14" fillId="0" borderId="14" xfId="1" applyNumberFormat="1" applyFont="1" applyBorder="1" applyAlignment="1" applyProtection="1">
      <alignment horizontal="center" vertical="center"/>
    </xf>
    <xf numFmtId="0" fontId="19" fillId="0" borderId="15" xfId="0" applyFont="1" applyBorder="1" applyAlignment="1">
      <alignment horizontal="center" vertical="center"/>
    </xf>
    <xf numFmtId="0" fontId="15" fillId="0" borderId="16" xfId="0" applyFont="1" applyBorder="1" applyAlignment="1">
      <alignment horizontal="left" vertical="center" wrapText="1"/>
    </xf>
    <xf numFmtId="2" fontId="14" fillId="3" borderId="17" xfId="1" applyNumberFormat="1" applyFont="1" applyFill="1" applyBorder="1" applyAlignment="1" applyProtection="1">
      <alignment horizontal="center" vertical="center"/>
    </xf>
    <xf numFmtId="0" fontId="19" fillId="0" borderId="18" xfId="0" applyFont="1" applyBorder="1" applyAlignment="1">
      <alignment horizontal="center" vertical="center"/>
    </xf>
    <xf numFmtId="0" fontId="21" fillId="0" borderId="16" xfId="0" applyFont="1" applyBorder="1" applyAlignment="1">
      <alignment horizontal="left" vertical="center"/>
    </xf>
    <xf numFmtId="165" fontId="14" fillId="0" borderId="17" xfId="1" applyNumberFormat="1" applyFont="1" applyBorder="1" applyAlignment="1" applyProtection="1">
      <alignment horizontal="center" vertical="center"/>
    </xf>
    <xf numFmtId="0" fontId="15" fillId="0" borderId="19" xfId="0" applyFont="1" applyBorder="1" applyAlignment="1">
      <alignment horizontal="left" vertical="center" wrapText="1"/>
    </xf>
    <xf numFmtId="2" fontId="14" fillId="3" borderId="20" xfId="1" applyNumberFormat="1" applyFont="1" applyFill="1" applyBorder="1" applyAlignment="1" applyProtection="1">
      <alignment horizontal="center" vertical="center"/>
    </xf>
    <xf numFmtId="0" fontId="19" fillId="0" borderId="21" xfId="0" applyFont="1" applyBorder="1" applyAlignment="1">
      <alignment horizontal="center" vertical="center"/>
    </xf>
    <xf numFmtId="0" fontId="2" fillId="0" borderId="0" xfId="0" applyFont="1" applyBorder="1" applyAlignment="1">
      <alignment vertical="center"/>
    </xf>
    <xf numFmtId="0" fontId="24" fillId="0" borderId="0" xfId="0" applyFont="1" applyBorder="1" applyAlignment="1">
      <alignment vertical="center"/>
    </xf>
    <xf numFmtId="0" fontId="8" fillId="3" borderId="0"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left" vertical="center" wrapText="1"/>
    </xf>
    <xf numFmtId="49" fontId="5" fillId="0" borderId="16" xfId="0" applyNumberFormat="1" applyFont="1" applyBorder="1" applyAlignment="1">
      <alignment horizontal="center" vertical="center" wrapText="1"/>
    </xf>
    <xf numFmtId="0" fontId="5" fillId="0" borderId="18" xfId="0" applyFont="1" applyBorder="1" applyAlignment="1">
      <alignment horizontal="center" vertical="center" wrapText="1"/>
    </xf>
    <xf numFmtId="2" fontId="29" fillId="4" borderId="23" xfId="0" applyNumberFormat="1" applyFont="1" applyFill="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wrapText="1"/>
    </xf>
    <xf numFmtId="0" fontId="24" fillId="0" borderId="17" xfId="0" applyFont="1" applyBorder="1" applyAlignment="1">
      <alignment horizontal="center" vertical="center" wrapText="1"/>
    </xf>
    <xf numFmtId="0" fontId="2" fillId="0" borderId="18" xfId="0" applyFont="1" applyBorder="1" applyAlignment="1">
      <alignment horizontal="left" vertical="center"/>
    </xf>
    <xf numFmtId="49" fontId="2" fillId="0" borderId="16"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1" fontId="2" fillId="0" borderId="24" xfId="0" applyNumberFormat="1" applyFont="1" applyBorder="1" applyAlignment="1">
      <alignment horizontal="center" vertical="center"/>
    </xf>
    <xf numFmtId="0" fontId="11" fillId="0" borderId="17" xfId="0" applyFont="1" applyBorder="1" applyAlignment="1">
      <alignment horizontal="center" vertical="center" wrapText="1"/>
    </xf>
    <xf numFmtId="0" fontId="31" fillId="0" borderId="17" xfId="0" applyFont="1" applyBorder="1" applyAlignment="1">
      <alignment horizontal="center" vertical="center" wrapText="1"/>
    </xf>
    <xf numFmtId="49" fontId="11" fillId="0" borderId="16" xfId="0" applyNumberFormat="1" applyFont="1" applyBorder="1" applyAlignment="1">
      <alignment horizontal="center" vertical="center" wrapText="1"/>
    </xf>
    <xf numFmtId="0" fontId="11" fillId="0" borderId="18" xfId="0" applyFont="1" applyBorder="1" applyAlignment="1">
      <alignment horizontal="center" vertical="center" wrapText="1"/>
    </xf>
    <xf numFmtId="0" fontId="2" fillId="0" borderId="19" xfId="0" applyFont="1" applyBorder="1" applyAlignment="1">
      <alignment vertical="center"/>
    </xf>
    <xf numFmtId="0" fontId="2"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 fillId="0" borderId="21" xfId="0" applyFont="1" applyBorder="1" applyAlignment="1">
      <alignment horizontal="left" vertical="center"/>
    </xf>
    <xf numFmtId="49" fontId="2" fillId="0" borderId="19"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1" fontId="2" fillId="0" borderId="25" xfId="0" applyNumberFormat="1" applyFont="1" applyBorder="1" applyAlignment="1">
      <alignment horizontal="center" vertical="center"/>
    </xf>
    <xf numFmtId="0" fontId="33" fillId="0" borderId="0" xfId="0" applyFont="1" applyBorder="1" applyAlignment="1">
      <alignment vertical="center"/>
    </xf>
    <xf numFmtId="0" fontId="3" fillId="0" borderId="2" xfId="0" applyFont="1" applyBorder="1" applyAlignment="1">
      <alignment horizontal="left" vertical="center" wrapText="1"/>
    </xf>
    <xf numFmtId="0" fontId="1" fillId="0" borderId="0" xfId="0" applyFont="1" applyBorder="1" applyAlignment="1"/>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14" fillId="0" borderId="0" xfId="0" applyFont="1" applyBorder="1" applyAlignment="1">
      <alignment horizontal="left" vertical="center"/>
    </xf>
    <xf numFmtId="0" fontId="30" fillId="0" borderId="0" xfId="0" applyFont="1" applyBorder="1" applyAlignment="1">
      <alignment horizontal="center" vertical="center" wrapText="1"/>
    </xf>
    <xf numFmtId="0" fontId="4" fillId="0" borderId="0" xfId="0" applyFont="1" applyBorder="1" applyAlignment="1">
      <alignment horizontal="left" vertical="center" wrapText="1"/>
    </xf>
    <xf numFmtId="0" fontId="25" fillId="0" borderId="22" xfId="0" applyFont="1" applyBorder="1" applyAlignment="1">
      <alignment horizontal="center" vertical="center"/>
    </xf>
    <xf numFmtId="0" fontId="26" fillId="0" borderId="22" xfId="0" applyFont="1" applyBorder="1" applyAlignment="1">
      <alignment horizontal="center" vertical="center"/>
    </xf>
    <xf numFmtId="0" fontId="27" fillId="0" borderId="22" xfId="0" applyFont="1" applyBorder="1" applyAlignment="1">
      <alignment horizontal="center" vertical="center"/>
    </xf>
    <xf numFmtId="0" fontId="5" fillId="0" borderId="22" xfId="0" applyFont="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E6E64C"/>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AECF00"/>
      <rgbColor rgb="FFB3B3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2</xdr:col>
      <xdr:colOff>31320</xdr:colOff>
      <xdr:row>0</xdr:row>
      <xdr:rowOff>13680</xdr:rowOff>
    </xdr:from>
    <xdr:to>
      <xdr:col>5</xdr:col>
      <xdr:colOff>577800</xdr:colOff>
      <xdr:row>1</xdr:row>
      <xdr:rowOff>11880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8080" y="13680"/>
          <a:ext cx="3215520" cy="1506240"/>
        </a:xfrm>
        <a:prstGeom prst="rect">
          <a:avLst/>
        </a:prstGeom>
        <a:ln>
          <a:noFill/>
        </a:ln>
      </xdr:spPr>
    </xdr:pic>
    <xdr:clientData/>
  </xdr:twoCellAnchor>
  <xdr:twoCellAnchor editAs="absolute">
    <xdr:from>
      <xdr:col>2</xdr:col>
      <xdr:colOff>24480</xdr:colOff>
      <xdr:row>41</xdr:row>
      <xdr:rowOff>90360</xdr:rowOff>
    </xdr:from>
    <xdr:to>
      <xdr:col>3</xdr:col>
      <xdr:colOff>613800</xdr:colOff>
      <xdr:row>44</xdr:row>
      <xdr:rowOff>66240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831240" y="8699040"/>
          <a:ext cx="1479240" cy="5014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138960</xdr:colOff>
      <xdr:row>0</xdr:row>
      <xdr:rowOff>130680</xdr:rowOff>
    </xdr:from>
    <xdr:to>
      <xdr:col>1</xdr:col>
      <xdr:colOff>834120</xdr:colOff>
      <xdr:row>0</xdr:row>
      <xdr:rowOff>1636920</xdr:rowOff>
    </xdr:to>
    <xdr:pic>
      <xdr:nvPicPr>
        <xdr:cNvPr id="2" name="Imag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38960" y="130680"/>
          <a:ext cx="3207600" cy="15062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123840</xdr:colOff>
      <xdr:row>0</xdr:row>
      <xdr:rowOff>124560</xdr:rowOff>
    </xdr:from>
    <xdr:to>
      <xdr:col>0</xdr:col>
      <xdr:colOff>2902320</xdr:colOff>
      <xdr:row>0</xdr:row>
      <xdr:rowOff>1630800</xdr:rowOff>
    </xdr:to>
    <xdr:pic>
      <xdr:nvPicPr>
        <xdr:cNvPr id="3" name="Image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123840" y="124560"/>
          <a:ext cx="2778480" cy="15062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282600</xdr:colOff>
      <xdr:row>0</xdr:row>
      <xdr:rowOff>1506240</xdr:rowOff>
    </xdr:to>
    <xdr:pic>
      <xdr:nvPicPr>
        <xdr:cNvPr id="4" name="Image 1">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0" y="0"/>
          <a:ext cx="3297240" cy="150624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ebus@regione.emilia-romagna.i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zoomScale="60" zoomScaleNormal="60" workbookViewId="0">
      <selection activeCell="M4" sqref="M4"/>
    </sheetView>
  </sheetViews>
  <sheetFormatPr defaultRowHeight="14.5"/>
  <cols>
    <col min="1" max="1" width="7.26953125"/>
    <col min="2" max="2" width="4.1796875"/>
    <col min="3" max="10" width="12.54296875"/>
    <col min="11" max="11" width="4.1796875"/>
    <col min="12" max="1025" width="12.54296875"/>
  </cols>
  <sheetData>
    <row r="1" spans="2:11" ht="118.75" customHeight="1">
      <c r="B1" s="1"/>
      <c r="C1" s="2"/>
      <c r="D1" s="2"/>
      <c r="E1" s="2"/>
      <c r="F1" s="2"/>
      <c r="G1" s="2"/>
      <c r="H1" s="2"/>
      <c r="I1" s="2"/>
      <c r="J1" s="2"/>
      <c r="K1" s="3"/>
    </row>
    <row r="2" spans="2:11">
      <c r="B2" s="4"/>
      <c r="K2" s="5"/>
    </row>
    <row r="3" spans="2:11" ht="17.5">
      <c r="B3" s="4"/>
      <c r="C3" s="101" t="s">
        <v>0</v>
      </c>
      <c r="D3" s="101"/>
      <c r="E3" s="101"/>
      <c r="F3" s="101"/>
      <c r="G3" s="101"/>
      <c r="H3" s="101"/>
      <c r="I3" s="101"/>
      <c r="J3" s="101"/>
      <c r="K3" s="5"/>
    </row>
    <row r="4" spans="2:11" ht="17.5">
      <c r="B4" s="4"/>
      <c r="C4" s="101" t="s">
        <v>1</v>
      </c>
      <c r="D4" s="101"/>
      <c r="E4" s="101"/>
      <c r="F4" s="101"/>
      <c r="G4" s="101"/>
      <c r="H4" s="101"/>
      <c r="I4" s="101"/>
      <c r="J4" s="101"/>
      <c r="K4" s="5"/>
    </row>
    <row r="5" spans="2:11">
      <c r="B5" s="4"/>
      <c r="K5" s="5"/>
    </row>
    <row r="6" spans="2:11" ht="13.9" customHeight="1">
      <c r="B6" s="4"/>
      <c r="C6" s="102" t="s">
        <v>2</v>
      </c>
      <c r="D6" s="102"/>
      <c r="E6" s="102"/>
      <c r="F6" s="102"/>
      <c r="G6" s="102"/>
      <c r="H6" s="102"/>
      <c r="I6" s="102"/>
      <c r="J6" s="102"/>
      <c r="K6" s="5"/>
    </row>
    <row r="7" spans="2:11">
      <c r="B7" s="4"/>
      <c r="C7" s="102"/>
      <c r="D7" s="102"/>
      <c r="E7" s="102"/>
      <c r="F7" s="102"/>
      <c r="G7" s="102"/>
      <c r="H7" s="102"/>
      <c r="I7" s="102"/>
      <c r="J7" s="102"/>
      <c r="K7" s="5"/>
    </row>
    <row r="8" spans="2:11">
      <c r="B8" s="4"/>
      <c r="C8" s="102"/>
      <c r="D8" s="102"/>
      <c r="E8" s="102"/>
      <c r="F8" s="102"/>
      <c r="G8" s="102"/>
      <c r="H8" s="102"/>
      <c r="I8" s="102"/>
      <c r="J8" s="102"/>
      <c r="K8" s="5"/>
    </row>
    <row r="9" spans="2:11">
      <c r="B9" s="4"/>
      <c r="C9" s="102"/>
      <c r="D9" s="102"/>
      <c r="E9" s="102"/>
      <c r="F9" s="102"/>
      <c r="G9" s="102"/>
      <c r="H9" s="102"/>
      <c r="I9" s="102"/>
      <c r="J9" s="102"/>
      <c r="K9" s="5"/>
    </row>
    <row r="10" spans="2:11">
      <c r="B10" s="4"/>
      <c r="C10" s="102"/>
      <c r="D10" s="102"/>
      <c r="E10" s="102"/>
      <c r="F10" s="102"/>
      <c r="G10" s="102"/>
      <c r="H10" s="102"/>
      <c r="I10" s="102"/>
      <c r="J10" s="102"/>
      <c r="K10" s="5"/>
    </row>
    <row r="11" spans="2:11">
      <c r="B11" s="4"/>
      <c r="C11" s="102"/>
      <c r="D11" s="102"/>
      <c r="E11" s="102"/>
      <c r="F11" s="102"/>
      <c r="G11" s="102"/>
      <c r="H11" s="102"/>
      <c r="I11" s="102"/>
      <c r="J11" s="102"/>
      <c r="K11" s="5"/>
    </row>
    <row r="12" spans="2:11">
      <c r="B12" s="4"/>
      <c r="C12" s="102"/>
      <c r="D12" s="102"/>
      <c r="E12" s="102"/>
      <c r="F12" s="102"/>
      <c r="G12" s="102"/>
      <c r="H12" s="102"/>
      <c r="I12" s="102"/>
      <c r="J12" s="102"/>
      <c r="K12" s="5"/>
    </row>
    <row r="13" spans="2:11">
      <c r="B13" s="4"/>
      <c r="C13" s="102"/>
      <c r="D13" s="102"/>
      <c r="E13" s="102"/>
      <c r="F13" s="102"/>
      <c r="G13" s="102"/>
      <c r="H13" s="102"/>
      <c r="I13" s="102"/>
      <c r="J13" s="102"/>
      <c r="K13" s="5"/>
    </row>
    <row r="14" spans="2:11">
      <c r="B14" s="4"/>
      <c r="C14" s="102"/>
      <c r="D14" s="102"/>
      <c r="E14" s="102"/>
      <c r="F14" s="102"/>
      <c r="G14" s="102"/>
      <c r="H14" s="102"/>
      <c r="I14" s="102"/>
      <c r="J14" s="102"/>
      <c r="K14" s="5"/>
    </row>
    <row r="15" spans="2:11">
      <c r="B15" s="4"/>
      <c r="C15" s="102"/>
      <c r="D15" s="102"/>
      <c r="E15" s="102"/>
      <c r="F15" s="102"/>
      <c r="G15" s="102"/>
      <c r="H15" s="102"/>
      <c r="I15" s="102"/>
      <c r="J15" s="102"/>
      <c r="K15" s="5"/>
    </row>
    <row r="16" spans="2:11">
      <c r="B16" s="4"/>
      <c r="C16" s="102"/>
      <c r="D16" s="102"/>
      <c r="E16" s="102"/>
      <c r="F16" s="102"/>
      <c r="G16" s="102"/>
      <c r="H16" s="102"/>
      <c r="I16" s="102"/>
      <c r="J16" s="102"/>
      <c r="K16" s="5"/>
    </row>
    <row r="17" spans="2:11">
      <c r="B17" s="4"/>
      <c r="C17" s="102"/>
      <c r="D17" s="102"/>
      <c r="E17" s="102"/>
      <c r="F17" s="102"/>
      <c r="G17" s="102"/>
      <c r="H17" s="102"/>
      <c r="I17" s="102"/>
      <c r="J17" s="102"/>
      <c r="K17" s="5"/>
    </row>
    <row r="18" spans="2:11">
      <c r="B18" s="4"/>
      <c r="C18" s="102"/>
      <c r="D18" s="102"/>
      <c r="E18" s="102"/>
      <c r="F18" s="102"/>
      <c r="G18" s="102"/>
      <c r="H18" s="102"/>
      <c r="I18" s="102"/>
      <c r="J18" s="102"/>
      <c r="K18" s="5"/>
    </row>
    <row r="19" spans="2:11">
      <c r="B19" s="4"/>
      <c r="C19" s="102"/>
      <c r="D19" s="102"/>
      <c r="E19" s="102"/>
      <c r="F19" s="102"/>
      <c r="G19" s="102"/>
      <c r="H19" s="102"/>
      <c r="I19" s="102"/>
      <c r="J19" s="102"/>
      <c r="K19" s="5"/>
    </row>
    <row r="20" spans="2:11">
      <c r="B20" s="4"/>
      <c r="C20" s="102"/>
      <c r="D20" s="102"/>
      <c r="E20" s="102"/>
      <c r="F20" s="102"/>
      <c r="G20" s="102"/>
      <c r="H20" s="102"/>
      <c r="I20" s="102"/>
      <c r="J20" s="102"/>
      <c r="K20" s="5"/>
    </row>
    <row r="21" spans="2:11">
      <c r="B21" s="4"/>
      <c r="C21" s="102"/>
      <c r="D21" s="102"/>
      <c r="E21" s="102"/>
      <c r="F21" s="102"/>
      <c r="G21" s="102"/>
      <c r="H21" s="102"/>
      <c r="I21" s="102"/>
      <c r="J21" s="102"/>
      <c r="K21" s="5"/>
    </row>
    <row r="22" spans="2:11">
      <c r="B22" s="4"/>
      <c r="C22" s="102"/>
      <c r="D22" s="102"/>
      <c r="E22" s="102"/>
      <c r="F22" s="102"/>
      <c r="G22" s="102"/>
      <c r="H22" s="102"/>
      <c r="I22" s="102"/>
      <c r="J22" s="102"/>
      <c r="K22" s="5"/>
    </row>
    <row r="23" spans="2:11">
      <c r="B23" s="4"/>
      <c r="C23" s="102"/>
      <c r="D23" s="102"/>
      <c r="E23" s="102"/>
      <c r="F23" s="102"/>
      <c r="G23" s="102"/>
      <c r="H23" s="102"/>
      <c r="I23" s="102"/>
      <c r="J23" s="102"/>
      <c r="K23" s="5"/>
    </row>
    <row r="24" spans="2:11">
      <c r="B24" s="4"/>
      <c r="C24" s="102"/>
      <c r="D24" s="102"/>
      <c r="E24" s="102"/>
      <c r="F24" s="102"/>
      <c r="G24" s="102"/>
      <c r="H24" s="102"/>
      <c r="I24" s="102"/>
      <c r="J24" s="102"/>
      <c r="K24" s="5"/>
    </row>
    <row r="25" spans="2:11">
      <c r="B25" s="4"/>
      <c r="C25" s="102"/>
      <c r="D25" s="102"/>
      <c r="E25" s="102"/>
      <c r="F25" s="102"/>
      <c r="G25" s="102"/>
      <c r="H25" s="102"/>
      <c r="I25" s="102"/>
      <c r="J25" s="102"/>
      <c r="K25" s="5"/>
    </row>
    <row r="26" spans="2:11">
      <c r="B26" s="4"/>
      <c r="C26" s="102"/>
      <c r="D26" s="102"/>
      <c r="E26" s="102"/>
      <c r="F26" s="102"/>
      <c r="G26" s="102"/>
      <c r="H26" s="102"/>
      <c r="I26" s="102"/>
      <c r="J26" s="102"/>
      <c r="K26" s="5"/>
    </row>
    <row r="27" spans="2:11">
      <c r="B27" s="4"/>
      <c r="C27" s="102"/>
      <c r="D27" s="102"/>
      <c r="E27" s="102"/>
      <c r="F27" s="102"/>
      <c r="G27" s="102"/>
      <c r="H27" s="102"/>
      <c r="I27" s="102"/>
      <c r="J27" s="102"/>
      <c r="K27" s="5"/>
    </row>
    <row r="28" spans="2:11">
      <c r="B28" s="4"/>
      <c r="C28" s="102"/>
      <c r="D28" s="102"/>
      <c r="E28" s="102"/>
      <c r="F28" s="102"/>
      <c r="G28" s="102"/>
      <c r="H28" s="102"/>
      <c r="I28" s="102"/>
      <c r="J28" s="102"/>
      <c r="K28" s="5"/>
    </row>
    <row r="29" spans="2:11">
      <c r="B29" s="4"/>
      <c r="C29" s="102"/>
      <c r="D29" s="102"/>
      <c r="E29" s="102"/>
      <c r="F29" s="102"/>
      <c r="G29" s="102"/>
      <c r="H29" s="102"/>
      <c r="I29" s="102"/>
      <c r="J29" s="102"/>
      <c r="K29" s="5"/>
    </row>
    <row r="30" spans="2:11">
      <c r="B30" s="4"/>
      <c r="C30" s="102"/>
      <c r="D30" s="102"/>
      <c r="E30" s="102"/>
      <c r="F30" s="102"/>
      <c r="G30" s="102"/>
      <c r="H30" s="102"/>
      <c r="I30" s="102"/>
      <c r="J30" s="102"/>
      <c r="K30" s="5"/>
    </row>
    <row r="31" spans="2:11">
      <c r="B31" s="4"/>
      <c r="C31" s="102"/>
      <c r="D31" s="102"/>
      <c r="E31" s="102"/>
      <c r="F31" s="102"/>
      <c r="G31" s="102"/>
      <c r="H31" s="102"/>
      <c r="I31" s="102"/>
      <c r="J31" s="102"/>
      <c r="K31" s="5"/>
    </row>
    <row r="32" spans="2:11">
      <c r="B32" s="4"/>
      <c r="C32" s="102"/>
      <c r="D32" s="102"/>
      <c r="E32" s="102"/>
      <c r="F32" s="102"/>
      <c r="G32" s="102"/>
      <c r="H32" s="102"/>
      <c r="I32" s="102"/>
      <c r="J32" s="102"/>
      <c r="K32" s="5"/>
    </row>
    <row r="33" spans="2:11">
      <c r="B33" s="4"/>
      <c r="C33" s="102"/>
      <c r="D33" s="102"/>
      <c r="E33" s="102"/>
      <c r="F33" s="102"/>
      <c r="G33" s="102"/>
      <c r="H33" s="102"/>
      <c r="I33" s="102"/>
      <c r="J33" s="102"/>
      <c r="K33" s="5"/>
    </row>
    <row r="34" spans="2:11">
      <c r="B34" s="4"/>
      <c r="C34" s="102"/>
      <c r="D34" s="102"/>
      <c r="E34" s="102"/>
      <c r="F34" s="102"/>
      <c r="G34" s="102"/>
      <c r="H34" s="102"/>
      <c r="I34" s="102"/>
      <c r="J34" s="102"/>
      <c r="K34" s="5"/>
    </row>
    <row r="35" spans="2:11">
      <c r="B35" s="4"/>
      <c r="C35" s="102"/>
      <c r="D35" s="102"/>
      <c r="E35" s="102"/>
      <c r="F35" s="102"/>
      <c r="G35" s="102"/>
      <c r="H35" s="102"/>
      <c r="I35" s="102"/>
      <c r="J35" s="102"/>
      <c r="K35" s="5"/>
    </row>
    <row r="36" spans="2:11">
      <c r="B36" s="4"/>
      <c r="C36" s="102"/>
      <c r="D36" s="102"/>
      <c r="E36" s="102"/>
      <c r="F36" s="102"/>
      <c r="G36" s="102"/>
      <c r="H36" s="102"/>
      <c r="I36" s="102"/>
      <c r="J36" s="102"/>
      <c r="K36" s="5"/>
    </row>
    <row r="37" spans="2:11">
      <c r="B37" s="4"/>
      <c r="K37" s="5"/>
    </row>
    <row r="38" spans="2:11">
      <c r="B38" s="4"/>
      <c r="K38" s="5"/>
    </row>
    <row r="39" spans="2:11" ht="13.9" customHeight="1">
      <c r="B39" s="4"/>
      <c r="C39" s="103" t="s">
        <v>3</v>
      </c>
      <c r="D39" s="103"/>
      <c r="E39" s="103"/>
      <c r="F39" s="103"/>
      <c r="G39" s="103"/>
      <c r="H39" s="103"/>
      <c r="I39" s="103"/>
      <c r="J39" s="103"/>
      <c r="K39" s="5"/>
    </row>
    <row r="40" spans="2:11">
      <c r="B40" s="4"/>
      <c r="C40" s="103"/>
      <c r="D40" s="103"/>
      <c r="E40" s="103"/>
      <c r="F40" s="103"/>
      <c r="G40" s="103"/>
      <c r="H40" s="103"/>
      <c r="I40" s="103"/>
      <c r="J40" s="103"/>
      <c r="K40" s="5"/>
    </row>
    <row r="41" spans="2:11">
      <c r="B41" s="4"/>
      <c r="C41" s="103"/>
      <c r="D41" s="103"/>
      <c r="E41" s="103"/>
      <c r="F41" s="103"/>
      <c r="G41" s="103"/>
      <c r="H41" s="103"/>
      <c r="I41" s="103"/>
      <c r="J41" s="103"/>
      <c r="K41" s="5"/>
    </row>
    <row r="42" spans="2:11">
      <c r="B42" s="4"/>
      <c r="K42" s="5"/>
    </row>
    <row r="43" spans="2:11" ht="15">
      <c r="B43" s="4"/>
      <c r="E43" s="6" t="s">
        <v>4</v>
      </c>
      <c r="K43" s="5"/>
    </row>
    <row r="44" spans="2:11" ht="15">
      <c r="B44" s="4"/>
      <c r="E44" s="6" t="s">
        <v>5</v>
      </c>
      <c r="K44" s="5"/>
    </row>
    <row r="45" spans="2:11">
      <c r="B45" s="4"/>
      <c r="K45" s="5"/>
    </row>
    <row r="46" spans="2:11" ht="13.9" customHeight="1">
      <c r="B46" s="4"/>
      <c r="C46" s="104" t="s">
        <v>6</v>
      </c>
      <c r="D46" s="104"/>
      <c r="E46" s="104"/>
      <c r="F46" s="104"/>
      <c r="G46" s="104"/>
      <c r="H46" s="104"/>
      <c r="I46" s="104"/>
      <c r="J46" s="104"/>
      <c r="K46" s="5"/>
    </row>
    <row r="47" spans="2:11">
      <c r="B47" s="4"/>
      <c r="C47" s="104"/>
      <c r="D47" s="104"/>
      <c r="E47" s="104"/>
      <c r="F47" s="104"/>
      <c r="G47" s="104"/>
      <c r="H47" s="104"/>
      <c r="I47" s="104"/>
      <c r="J47" s="104"/>
      <c r="K47" s="5"/>
    </row>
    <row r="48" spans="2:11">
      <c r="B48" s="4"/>
      <c r="K48" s="5"/>
    </row>
    <row r="49" spans="2:11">
      <c r="B49" s="4"/>
      <c r="K49" s="5"/>
    </row>
    <row r="50" spans="2:11" ht="58.75" customHeight="1">
      <c r="B50" s="4"/>
      <c r="C50" s="100" t="s">
        <v>7</v>
      </c>
      <c r="D50" s="100"/>
      <c r="E50" s="100"/>
      <c r="F50" s="100"/>
      <c r="G50" s="100"/>
      <c r="H50" s="100"/>
      <c r="I50" s="100"/>
      <c r="J50" s="100"/>
      <c r="K50" s="5"/>
    </row>
    <row r="51" spans="2:11">
      <c r="B51" s="7"/>
      <c r="C51" s="8"/>
      <c r="D51" s="8"/>
      <c r="E51" s="8"/>
      <c r="F51" s="8"/>
      <c r="G51" s="8"/>
      <c r="H51" s="8"/>
      <c r="I51" s="8"/>
      <c r="J51" s="8"/>
      <c r="K51" s="9"/>
    </row>
  </sheetData>
  <mergeCells count="6">
    <mergeCell ref="C50:J50"/>
    <mergeCell ref="C3:J3"/>
    <mergeCell ref="C4:J4"/>
    <mergeCell ref="C6:J36"/>
    <mergeCell ref="C39:J41"/>
    <mergeCell ref="C46:J47"/>
  </mergeCells>
  <hyperlinks>
    <hyperlink ref="C46" r:id="rId1"/>
  </hyperlinks>
  <pageMargins left="0.78749999999999998" right="0.78749999999999998" top="0.53611111111111098" bottom="0.59583333333333299" header="0.27083333333333298" footer="0.33055555555555599"/>
  <pageSetup paperSize="0" scale="0" firstPageNumber="0" orientation="portrait" usePrinterDefaults="0" horizontalDpi="0" verticalDpi="0" copies="0"/>
  <headerFooter>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9"/>
  <sheetViews>
    <sheetView zoomScale="60" zoomScaleNormal="60" workbookViewId="0">
      <pane xSplit="2" topLeftCell="C1" activePane="topRight" state="frozen"/>
      <selection pane="topRight" activeCell="B113" sqref="B113"/>
    </sheetView>
  </sheetViews>
  <sheetFormatPr defaultRowHeight="15"/>
  <cols>
    <col min="1" max="1" width="35.54296875" style="10"/>
    <col min="2" max="2" width="44.81640625" style="10"/>
    <col min="3" max="3" width="24.54296875" style="11"/>
    <col min="4" max="4" width="26.7265625" style="11"/>
    <col min="5" max="5" width="24.81640625" style="11"/>
    <col min="6" max="21" width="33.81640625" style="11"/>
    <col min="22" max="1025" width="41.1796875" style="12"/>
  </cols>
  <sheetData>
    <row r="1" spans="1:21" s="19" customFormat="1" ht="141.75" customHeight="1">
      <c r="A1" s="13"/>
      <c r="B1" s="14"/>
      <c r="C1" s="15"/>
      <c r="D1" s="15"/>
      <c r="E1" s="16"/>
      <c r="F1" s="17"/>
      <c r="G1" s="17"/>
      <c r="H1" s="17"/>
      <c r="I1" s="17"/>
      <c r="J1" s="17"/>
      <c r="K1" s="17"/>
      <c r="L1" s="17"/>
      <c r="M1" s="17"/>
      <c r="N1" s="17"/>
      <c r="O1" s="17"/>
      <c r="P1" s="17"/>
      <c r="Q1" s="17"/>
      <c r="R1" s="17"/>
      <c r="S1" s="17"/>
      <c r="T1" s="17"/>
      <c r="U1" s="18"/>
    </row>
    <row r="2" spans="1:21" ht="12.75" customHeight="1">
      <c r="A2" s="20"/>
      <c r="B2" s="20"/>
      <c r="C2" s="21"/>
      <c r="D2" s="21"/>
      <c r="E2" s="22"/>
      <c r="F2" s="23"/>
      <c r="G2" s="23"/>
      <c r="H2" s="23"/>
      <c r="I2" s="23"/>
      <c r="J2" s="23"/>
      <c r="K2" s="23"/>
      <c r="L2" s="23"/>
      <c r="M2" s="23"/>
      <c r="N2" s="23"/>
      <c r="O2" s="23"/>
      <c r="P2" s="23"/>
      <c r="Q2" s="23"/>
      <c r="R2" s="23"/>
      <c r="S2" s="23"/>
      <c r="T2" s="23"/>
      <c r="U2" s="23"/>
    </row>
    <row r="3" spans="1:21" ht="49.15" customHeight="1">
      <c r="A3" s="20" t="s">
        <v>8</v>
      </c>
      <c r="B3" s="20" t="s">
        <v>9</v>
      </c>
      <c r="C3" s="21" t="s">
        <v>10</v>
      </c>
      <c r="D3" s="21" t="s">
        <v>11</v>
      </c>
      <c r="E3" s="24" t="s">
        <v>12</v>
      </c>
      <c r="F3" s="23" t="s">
        <v>13</v>
      </c>
      <c r="G3" s="23" t="s">
        <v>14</v>
      </c>
      <c r="H3" s="23" t="s">
        <v>15</v>
      </c>
      <c r="I3" s="23" t="s">
        <v>16</v>
      </c>
      <c r="J3" s="23" t="s">
        <v>17</v>
      </c>
      <c r="K3" s="23" t="s">
        <v>18</v>
      </c>
      <c r="L3" s="23" t="s">
        <v>19</v>
      </c>
      <c r="M3" s="23" t="s">
        <v>20</v>
      </c>
      <c r="N3" s="23" t="s">
        <v>21</v>
      </c>
      <c r="O3" s="23" t="s">
        <v>22</v>
      </c>
      <c r="P3" s="23" t="s">
        <v>15</v>
      </c>
      <c r="Q3" s="23" t="s">
        <v>16</v>
      </c>
      <c r="R3" s="23" t="s">
        <v>23</v>
      </c>
      <c r="S3" s="23" t="s">
        <v>24</v>
      </c>
      <c r="T3" s="23" t="s">
        <v>25</v>
      </c>
      <c r="U3" s="23" t="s">
        <v>26</v>
      </c>
    </row>
    <row r="4" spans="1:21" s="31" customFormat="1" ht="28.4" customHeight="1">
      <c r="A4" s="25" t="s">
        <v>27</v>
      </c>
      <c r="B4" s="26" t="s">
        <v>28</v>
      </c>
      <c r="C4" s="27" t="s">
        <v>29</v>
      </c>
      <c r="D4" s="28" t="s">
        <v>30</v>
      </c>
      <c r="E4" s="29"/>
      <c r="F4" s="30">
        <v>5</v>
      </c>
      <c r="G4" s="30">
        <v>5</v>
      </c>
      <c r="H4" s="30">
        <f t="shared" ref="H4:H35" si="0">E4*F4</f>
        <v>0</v>
      </c>
      <c r="I4" s="30">
        <f t="shared" ref="I4:I35" si="1">E4*G4</f>
        <v>0</v>
      </c>
      <c r="J4" s="30">
        <v>408</v>
      </c>
      <c r="K4" s="30">
        <v>87</v>
      </c>
      <c r="L4" s="30">
        <v>0.01</v>
      </c>
      <c r="M4" s="30">
        <v>0.01</v>
      </c>
      <c r="N4" s="30">
        <v>0.01</v>
      </c>
      <c r="O4" s="30">
        <v>0.01</v>
      </c>
      <c r="P4" s="30">
        <f t="shared" ref="P4:P35" si="2">E4*J4</f>
        <v>0</v>
      </c>
      <c r="Q4" s="30">
        <f t="shared" ref="Q4:Q35" si="3">E4*K4</f>
        <v>0</v>
      </c>
      <c r="R4" s="30">
        <f t="shared" ref="R4:R35" si="4">E4*L4</f>
        <v>0</v>
      </c>
      <c r="S4" s="30">
        <f t="shared" ref="S4:S35" si="5">E4*M4</f>
        <v>0</v>
      </c>
      <c r="T4" s="30">
        <f t="shared" ref="T4:T35" si="6">E4*M4</f>
        <v>0</v>
      </c>
      <c r="U4" s="30">
        <f t="shared" ref="U4:U35" si="7">E4*N4</f>
        <v>0</v>
      </c>
    </row>
    <row r="5" spans="1:21" s="31" customFormat="1" ht="28.4" customHeight="1">
      <c r="A5" s="25" t="s">
        <v>31</v>
      </c>
      <c r="B5" s="26" t="s">
        <v>32</v>
      </c>
      <c r="C5" s="27" t="s">
        <v>33</v>
      </c>
      <c r="D5" s="28" t="s">
        <v>34</v>
      </c>
      <c r="E5" s="29"/>
      <c r="F5" s="30">
        <v>8</v>
      </c>
      <c r="G5" s="30">
        <v>3</v>
      </c>
      <c r="H5" s="30">
        <f t="shared" si="0"/>
        <v>0</v>
      </c>
      <c r="I5" s="30">
        <f t="shared" si="1"/>
        <v>0</v>
      </c>
      <c r="J5" s="30">
        <v>499</v>
      </c>
      <c r="K5" s="30">
        <v>120</v>
      </c>
      <c r="L5" s="30">
        <v>0.1</v>
      </c>
      <c r="M5" s="30">
        <v>0.01</v>
      </c>
      <c r="N5" s="30">
        <v>0.1</v>
      </c>
      <c r="O5" s="30">
        <v>0.01</v>
      </c>
      <c r="P5" s="30">
        <f t="shared" si="2"/>
        <v>0</v>
      </c>
      <c r="Q5" s="30">
        <f t="shared" si="3"/>
        <v>0</v>
      </c>
      <c r="R5" s="30">
        <f t="shared" si="4"/>
        <v>0</v>
      </c>
      <c r="S5" s="30">
        <f t="shared" si="5"/>
        <v>0</v>
      </c>
      <c r="T5" s="30">
        <f t="shared" si="6"/>
        <v>0</v>
      </c>
      <c r="U5" s="30">
        <f t="shared" si="7"/>
        <v>0</v>
      </c>
    </row>
    <row r="6" spans="1:21" s="31" customFormat="1" ht="28.4" customHeight="1">
      <c r="A6" s="25" t="s">
        <v>35</v>
      </c>
      <c r="B6" s="26" t="s">
        <v>36</v>
      </c>
      <c r="C6" s="27" t="s">
        <v>33</v>
      </c>
      <c r="D6" s="28" t="s">
        <v>34</v>
      </c>
      <c r="E6" s="29"/>
      <c r="F6" s="30">
        <v>8</v>
      </c>
      <c r="G6" s="30">
        <v>3</v>
      </c>
      <c r="H6" s="30">
        <f t="shared" si="0"/>
        <v>0</v>
      </c>
      <c r="I6" s="30">
        <f t="shared" si="1"/>
        <v>0</v>
      </c>
      <c r="J6" s="30">
        <v>499</v>
      </c>
      <c r="K6" s="30">
        <v>120</v>
      </c>
      <c r="L6" s="30">
        <v>0.01</v>
      </c>
      <c r="M6" s="30">
        <v>0.1</v>
      </c>
      <c r="N6" s="30">
        <v>0.1</v>
      </c>
      <c r="O6" s="30">
        <v>0.01</v>
      </c>
      <c r="P6" s="30">
        <f t="shared" si="2"/>
        <v>0</v>
      </c>
      <c r="Q6" s="30">
        <f t="shared" si="3"/>
        <v>0</v>
      </c>
      <c r="R6" s="30">
        <f t="shared" si="4"/>
        <v>0</v>
      </c>
      <c r="S6" s="30">
        <f t="shared" si="5"/>
        <v>0</v>
      </c>
      <c r="T6" s="30">
        <f t="shared" si="6"/>
        <v>0</v>
      </c>
      <c r="U6" s="30">
        <f t="shared" si="7"/>
        <v>0</v>
      </c>
    </row>
    <row r="7" spans="1:21" s="31" customFormat="1" ht="28.4" customHeight="1">
      <c r="A7" s="25" t="s">
        <v>37</v>
      </c>
      <c r="B7" s="26" t="s">
        <v>38</v>
      </c>
      <c r="C7" s="27" t="s">
        <v>33</v>
      </c>
      <c r="D7" s="28" t="s">
        <v>34</v>
      </c>
      <c r="E7" s="29"/>
      <c r="F7" s="30">
        <v>8</v>
      </c>
      <c r="G7" s="30">
        <v>7</v>
      </c>
      <c r="H7" s="30">
        <f t="shared" si="0"/>
        <v>0</v>
      </c>
      <c r="I7" s="30">
        <f t="shared" si="1"/>
        <v>0</v>
      </c>
      <c r="J7" s="30">
        <v>1644</v>
      </c>
      <c r="K7" s="30">
        <v>189</v>
      </c>
      <c r="L7" s="30">
        <v>0.2</v>
      </c>
      <c r="M7" s="30">
        <v>0.9</v>
      </c>
      <c r="N7" s="30">
        <v>0.1</v>
      </c>
      <c r="O7" s="30">
        <v>0.1</v>
      </c>
      <c r="P7" s="30">
        <f t="shared" si="2"/>
        <v>0</v>
      </c>
      <c r="Q7" s="30">
        <f t="shared" si="3"/>
        <v>0</v>
      </c>
      <c r="R7" s="30">
        <f t="shared" si="4"/>
        <v>0</v>
      </c>
      <c r="S7" s="30">
        <f t="shared" si="5"/>
        <v>0</v>
      </c>
      <c r="T7" s="30">
        <f t="shared" si="6"/>
        <v>0</v>
      </c>
      <c r="U7" s="30">
        <f t="shared" si="7"/>
        <v>0</v>
      </c>
    </row>
    <row r="8" spans="1:21" s="31" customFormat="1" ht="28.4" customHeight="1">
      <c r="A8" s="25" t="s">
        <v>39</v>
      </c>
      <c r="B8" s="26" t="s">
        <v>40</v>
      </c>
      <c r="C8" s="27" t="s">
        <v>33</v>
      </c>
      <c r="D8" s="28" t="s">
        <v>34</v>
      </c>
      <c r="E8" s="29"/>
      <c r="F8" s="30">
        <v>8</v>
      </c>
      <c r="G8" s="30">
        <v>4</v>
      </c>
      <c r="H8" s="30">
        <f t="shared" si="0"/>
        <v>0</v>
      </c>
      <c r="I8" s="30">
        <f t="shared" si="1"/>
        <v>0</v>
      </c>
      <c r="J8" s="30">
        <v>1644</v>
      </c>
      <c r="K8" s="30">
        <v>215</v>
      </c>
      <c r="L8" s="30">
        <v>0.2</v>
      </c>
      <c r="M8" s="30">
        <v>0.5</v>
      </c>
      <c r="N8" s="30">
        <v>0.2</v>
      </c>
      <c r="O8" s="30">
        <v>0</v>
      </c>
      <c r="P8" s="30">
        <f t="shared" si="2"/>
        <v>0</v>
      </c>
      <c r="Q8" s="30">
        <f t="shared" si="3"/>
        <v>0</v>
      </c>
      <c r="R8" s="30">
        <f t="shared" si="4"/>
        <v>0</v>
      </c>
      <c r="S8" s="30">
        <f t="shared" si="5"/>
        <v>0</v>
      </c>
      <c r="T8" s="30">
        <f t="shared" si="6"/>
        <v>0</v>
      </c>
      <c r="U8" s="30">
        <f t="shared" si="7"/>
        <v>0</v>
      </c>
    </row>
    <row r="9" spans="1:21" s="31" customFormat="1" ht="28.4" customHeight="1">
      <c r="A9" s="25" t="s">
        <v>41</v>
      </c>
      <c r="B9" s="26" t="s">
        <v>42</v>
      </c>
      <c r="C9" s="27" t="s">
        <v>33</v>
      </c>
      <c r="D9" s="28" t="s">
        <v>34</v>
      </c>
      <c r="E9" s="29"/>
      <c r="F9" s="30">
        <v>8</v>
      </c>
      <c r="G9" s="30">
        <v>8</v>
      </c>
      <c r="H9" s="30">
        <f t="shared" si="0"/>
        <v>0</v>
      </c>
      <c r="I9" s="30">
        <f t="shared" si="1"/>
        <v>0</v>
      </c>
      <c r="J9" s="30">
        <v>1644</v>
      </c>
      <c r="K9" s="30">
        <v>211</v>
      </c>
      <c r="L9" s="30">
        <v>0.1</v>
      </c>
      <c r="M9" s="30">
        <v>0.1</v>
      </c>
      <c r="N9" s="30">
        <v>0.2</v>
      </c>
      <c r="O9" s="30">
        <v>0.1</v>
      </c>
      <c r="P9" s="30">
        <f t="shared" si="2"/>
        <v>0</v>
      </c>
      <c r="Q9" s="30">
        <f t="shared" si="3"/>
        <v>0</v>
      </c>
      <c r="R9" s="30">
        <f t="shared" si="4"/>
        <v>0</v>
      </c>
      <c r="S9" s="30">
        <f t="shared" si="5"/>
        <v>0</v>
      </c>
      <c r="T9" s="30">
        <f t="shared" si="6"/>
        <v>0</v>
      </c>
      <c r="U9" s="30">
        <f t="shared" si="7"/>
        <v>0</v>
      </c>
    </row>
    <row r="10" spans="1:21" s="31" customFormat="1" ht="28.4" customHeight="1">
      <c r="A10" s="25" t="s">
        <v>43</v>
      </c>
      <c r="B10" s="26" t="s">
        <v>44</v>
      </c>
      <c r="C10" s="27" t="s">
        <v>33</v>
      </c>
      <c r="D10" s="28" t="s">
        <v>34</v>
      </c>
      <c r="E10" s="29"/>
      <c r="F10" s="30">
        <v>8</v>
      </c>
      <c r="G10" s="30">
        <v>7</v>
      </c>
      <c r="H10" s="30">
        <f t="shared" si="0"/>
        <v>0</v>
      </c>
      <c r="I10" s="30">
        <f t="shared" si="1"/>
        <v>0</v>
      </c>
      <c r="J10" s="30">
        <v>1644</v>
      </c>
      <c r="K10" s="30">
        <v>238</v>
      </c>
      <c r="L10" s="30">
        <v>0.1</v>
      </c>
      <c r="M10" s="30">
        <v>0.1</v>
      </c>
      <c r="N10" s="30">
        <v>0.3</v>
      </c>
      <c r="O10" s="30">
        <v>0.1</v>
      </c>
      <c r="P10" s="30">
        <f t="shared" si="2"/>
        <v>0</v>
      </c>
      <c r="Q10" s="30">
        <f t="shared" si="3"/>
        <v>0</v>
      </c>
      <c r="R10" s="30">
        <f t="shared" si="4"/>
        <v>0</v>
      </c>
      <c r="S10" s="30">
        <f t="shared" si="5"/>
        <v>0</v>
      </c>
      <c r="T10" s="30">
        <f t="shared" si="6"/>
        <v>0</v>
      </c>
      <c r="U10" s="30">
        <f t="shared" si="7"/>
        <v>0</v>
      </c>
    </row>
    <row r="11" spans="1:21" s="31" customFormat="1" ht="28.4" customHeight="1">
      <c r="A11" s="25" t="s">
        <v>45</v>
      </c>
      <c r="B11" s="26" t="s">
        <v>27</v>
      </c>
      <c r="C11" s="27" t="s">
        <v>33</v>
      </c>
      <c r="D11" s="28" t="s">
        <v>46</v>
      </c>
      <c r="E11" s="29"/>
      <c r="F11" s="30">
        <v>6</v>
      </c>
      <c r="G11" s="30">
        <v>5</v>
      </c>
      <c r="H11" s="30">
        <f t="shared" si="0"/>
        <v>0</v>
      </c>
      <c r="I11" s="30">
        <f t="shared" si="1"/>
        <v>0</v>
      </c>
      <c r="J11" s="30">
        <v>3730</v>
      </c>
      <c r="K11" s="30">
        <v>325</v>
      </c>
      <c r="L11" s="30">
        <v>0.1</v>
      </c>
      <c r="M11" s="30">
        <v>0.2</v>
      </c>
      <c r="N11" s="30">
        <v>0.3</v>
      </c>
      <c r="O11" s="30">
        <v>0.1</v>
      </c>
      <c r="P11" s="30">
        <f t="shared" si="2"/>
        <v>0</v>
      </c>
      <c r="Q11" s="30">
        <f t="shared" si="3"/>
        <v>0</v>
      </c>
      <c r="R11" s="30">
        <f t="shared" si="4"/>
        <v>0</v>
      </c>
      <c r="S11" s="30">
        <f t="shared" si="5"/>
        <v>0</v>
      </c>
      <c r="T11" s="30">
        <f t="shared" si="6"/>
        <v>0</v>
      </c>
      <c r="U11" s="30">
        <f t="shared" si="7"/>
        <v>0</v>
      </c>
    </row>
    <row r="12" spans="1:21" s="31" customFormat="1" ht="28.4" customHeight="1">
      <c r="A12" s="25" t="s">
        <v>47</v>
      </c>
      <c r="B12" s="26" t="s">
        <v>48</v>
      </c>
      <c r="C12" s="27" t="s">
        <v>33</v>
      </c>
      <c r="D12" s="28" t="s">
        <v>46</v>
      </c>
      <c r="E12" s="29"/>
      <c r="F12" s="30">
        <v>3</v>
      </c>
      <c r="G12" s="30">
        <v>5</v>
      </c>
      <c r="H12" s="30">
        <f t="shared" si="0"/>
        <v>0</v>
      </c>
      <c r="I12" s="30">
        <f t="shared" si="1"/>
        <v>0</v>
      </c>
      <c r="J12" s="30">
        <v>2157</v>
      </c>
      <c r="K12" s="30">
        <v>188</v>
      </c>
      <c r="L12" s="30">
        <v>0.2</v>
      </c>
      <c r="M12" s="30">
        <v>0.4</v>
      </c>
      <c r="N12" s="30">
        <v>0.1</v>
      </c>
      <c r="O12" s="30">
        <v>0.1</v>
      </c>
      <c r="P12" s="30">
        <f t="shared" si="2"/>
        <v>0</v>
      </c>
      <c r="Q12" s="30">
        <f t="shared" si="3"/>
        <v>0</v>
      </c>
      <c r="R12" s="30">
        <f t="shared" si="4"/>
        <v>0</v>
      </c>
      <c r="S12" s="30">
        <f t="shared" si="5"/>
        <v>0</v>
      </c>
      <c r="T12" s="30">
        <f t="shared" si="6"/>
        <v>0</v>
      </c>
      <c r="U12" s="30">
        <f t="shared" si="7"/>
        <v>0</v>
      </c>
    </row>
    <row r="13" spans="1:21" s="31" customFormat="1" ht="28.4" customHeight="1">
      <c r="A13" s="25" t="s">
        <v>49</v>
      </c>
      <c r="B13" s="26" t="s">
        <v>50</v>
      </c>
      <c r="C13" s="27" t="s">
        <v>51</v>
      </c>
      <c r="D13" s="28" t="s">
        <v>52</v>
      </c>
      <c r="E13" s="29"/>
      <c r="F13" s="30">
        <v>6</v>
      </c>
      <c r="G13" s="30">
        <v>5</v>
      </c>
      <c r="H13" s="30">
        <f t="shared" si="0"/>
        <v>0</v>
      </c>
      <c r="I13" s="30">
        <f t="shared" si="1"/>
        <v>0</v>
      </c>
      <c r="J13" s="30">
        <v>1631</v>
      </c>
      <c r="K13" s="30">
        <v>219</v>
      </c>
      <c r="L13" s="30">
        <v>0.1</v>
      </c>
      <c r="M13" s="30">
        <v>0.1</v>
      </c>
      <c r="N13" s="30">
        <v>0.1</v>
      </c>
      <c r="O13" s="30">
        <v>0.1</v>
      </c>
      <c r="P13" s="30">
        <f t="shared" si="2"/>
        <v>0</v>
      </c>
      <c r="Q13" s="30">
        <f t="shared" si="3"/>
        <v>0</v>
      </c>
      <c r="R13" s="30">
        <f t="shared" si="4"/>
        <v>0</v>
      </c>
      <c r="S13" s="30">
        <f t="shared" si="5"/>
        <v>0</v>
      </c>
      <c r="T13" s="30">
        <f t="shared" si="6"/>
        <v>0</v>
      </c>
      <c r="U13" s="30">
        <f t="shared" si="7"/>
        <v>0</v>
      </c>
    </row>
    <row r="14" spans="1:21" s="31" customFormat="1" ht="28.4" customHeight="1">
      <c r="A14" s="25" t="s">
        <v>53</v>
      </c>
      <c r="B14" s="26" t="s">
        <v>54</v>
      </c>
      <c r="C14" s="27" t="s">
        <v>29</v>
      </c>
      <c r="D14" s="28" t="s">
        <v>55</v>
      </c>
      <c r="E14" s="29"/>
      <c r="F14" s="30">
        <v>5</v>
      </c>
      <c r="G14" s="30">
        <v>5</v>
      </c>
      <c r="H14" s="30">
        <f t="shared" si="0"/>
        <v>0</v>
      </c>
      <c r="I14" s="30">
        <f t="shared" si="1"/>
        <v>0</v>
      </c>
      <c r="J14" s="30">
        <v>599</v>
      </c>
      <c r="K14" s="30">
        <v>77</v>
      </c>
      <c r="L14" s="30">
        <v>0.01</v>
      </c>
      <c r="M14" s="30">
        <v>0.01</v>
      </c>
      <c r="N14" s="30">
        <v>0.01</v>
      </c>
      <c r="O14" s="30">
        <v>0.1</v>
      </c>
      <c r="P14" s="30">
        <f t="shared" si="2"/>
        <v>0</v>
      </c>
      <c r="Q14" s="30">
        <f t="shared" si="3"/>
        <v>0</v>
      </c>
      <c r="R14" s="30">
        <f t="shared" si="4"/>
        <v>0</v>
      </c>
      <c r="S14" s="30">
        <f t="shared" si="5"/>
        <v>0</v>
      </c>
      <c r="T14" s="30">
        <f t="shared" si="6"/>
        <v>0</v>
      </c>
      <c r="U14" s="30">
        <f t="shared" si="7"/>
        <v>0</v>
      </c>
    </row>
    <row r="15" spans="1:21" s="31" customFormat="1" ht="28.4" customHeight="1">
      <c r="A15" s="25" t="s">
        <v>56</v>
      </c>
      <c r="B15" s="26" t="s">
        <v>57</v>
      </c>
      <c r="C15" s="27" t="s">
        <v>58</v>
      </c>
      <c r="D15" s="28" t="s">
        <v>59</v>
      </c>
      <c r="E15" s="29"/>
      <c r="F15" s="30">
        <v>2</v>
      </c>
      <c r="G15" s="30">
        <v>2</v>
      </c>
      <c r="H15" s="30">
        <f t="shared" si="0"/>
        <v>0</v>
      </c>
      <c r="I15" s="30">
        <f t="shared" si="1"/>
        <v>0</v>
      </c>
      <c r="J15" s="30">
        <v>1149</v>
      </c>
      <c r="K15" s="30">
        <v>165</v>
      </c>
      <c r="L15" s="30">
        <v>0.2</v>
      </c>
      <c r="M15" s="30">
        <v>0.2</v>
      </c>
      <c r="N15" s="30">
        <v>0.2</v>
      </c>
      <c r="O15" s="30">
        <v>0.1</v>
      </c>
      <c r="P15" s="30">
        <f t="shared" si="2"/>
        <v>0</v>
      </c>
      <c r="Q15" s="30">
        <f t="shared" si="3"/>
        <v>0</v>
      </c>
      <c r="R15" s="30">
        <f t="shared" si="4"/>
        <v>0</v>
      </c>
      <c r="S15" s="30">
        <f t="shared" si="5"/>
        <v>0</v>
      </c>
      <c r="T15" s="30">
        <f t="shared" si="6"/>
        <v>0</v>
      </c>
      <c r="U15" s="30">
        <f t="shared" si="7"/>
        <v>0</v>
      </c>
    </row>
    <row r="16" spans="1:21" s="31" customFormat="1" ht="28.4" customHeight="1">
      <c r="A16" s="25" t="s">
        <v>60</v>
      </c>
      <c r="B16" s="26" t="s">
        <v>60</v>
      </c>
      <c r="C16" s="27" t="s">
        <v>29</v>
      </c>
      <c r="D16" s="28" t="s">
        <v>61</v>
      </c>
      <c r="E16" s="29"/>
      <c r="F16" s="30">
        <v>1</v>
      </c>
      <c r="G16" s="30">
        <v>1</v>
      </c>
      <c r="H16" s="30">
        <f t="shared" si="0"/>
        <v>0</v>
      </c>
      <c r="I16" s="30">
        <f t="shared" si="1"/>
        <v>0</v>
      </c>
      <c r="J16" s="30">
        <v>19</v>
      </c>
      <c r="K16" s="30">
        <v>10</v>
      </c>
      <c r="L16" s="30">
        <v>0.01</v>
      </c>
      <c r="M16" s="30">
        <v>0.01</v>
      </c>
      <c r="N16" s="30">
        <v>0.01</v>
      </c>
      <c r="O16" s="30">
        <v>0.01</v>
      </c>
      <c r="P16" s="30">
        <f t="shared" si="2"/>
        <v>0</v>
      </c>
      <c r="Q16" s="30">
        <f t="shared" si="3"/>
        <v>0</v>
      </c>
      <c r="R16" s="30">
        <f t="shared" si="4"/>
        <v>0</v>
      </c>
      <c r="S16" s="30">
        <f t="shared" si="5"/>
        <v>0</v>
      </c>
      <c r="T16" s="30">
        <f t="shared" si="6"/>
        <v>0</v>
      </c>
      <c r="U16" s="30">
        <f t="shared" si="7"/>
        <v>0</v>
      </c>
    </row>
    <row r="17" spans="1:21" s="31" customFormat="1" ht="28.4" customHeight="1">
      <c r="A17" s="25" t="s">
        <v>62</v>
      </c>
      <c r="B17" s="26" t="s">
        <v>63</v>
      </c>
      <c r="C17" s="27" t="s">
        <v>64</v>
      </c>
      <c r="D17" s="28" t="s">
        <v>65</v>
      </c>
      <c r="E17" s="29"/>
      <c r="F17" s="30">
        <v>8</v>
      </c>
      <c r="G17" s="30">
        <v>4</v>
      </c>
      <c r="H17" s="30">
        <f t="shared" si="0"/>
        <v>0</v>
      </c>
      <c r="I17" s="30">
        <f t="shared" si="1"/>
        <v>0</v>
      </c>
      <c r="J17" s="30">
        <v>1644</v>
      </c>
      <c r="K17" s="30">
        <v>358</v>
      </c>
      <c r="L17" s="30">
        <v>0.1</v>
      </c>
      <c r="M17" s="30">
        <v>0.1</v>
      </c>
      <c r="N17" s="30">
        <v>0.1</v>
      </c>
      <c r="O17" s="30">
        <v>0.2</v>
      </c>
      <c r="P17" s="30">
        <f t="shared" si="2"/>
        <v>0</v>
      </c>
      <c r="Q17" s="30">
        <f t="shared" si="3"/>
        <v>0</v>
      </c>
      <c r="R17" s="30">
        <f t="shared" si="4"/>
        <v>0</v>
      </c>
      <c r="S17" s="30">
        <f t="shared" si="5"/>
        <v>0</v>
      </c>
      <c r="T17" s="30">
        <f t="shared" si="6"/>
        <v>0</v>
      </c>
      <c r="U17" s="30">
        <f t="shared" si="7"/>
        <v>0</v>
      </c>
    </row>
    <row r="18" spans="1:21" s="31" customFormat="1" ht="28.4" customHeight="1">
      <c r="A18" s="25" t="s">
        <v>66</v>
      </c>
      <c r="B18" s="26" t="s">
        <v>67</v>
      </c>
      <c r="C18" s="27" t="s">
        <v>64</v>
      </c>
      <c r="D18" s="28" t="s">
        <v>65</v>
      </c>
      <c r="E18" s="29"/>
      <c r="F18" s="30">
        <v>8</v>
      </c>
      <c r="G18" s="30">
        <v>4</v>
      </c>
      <c r="H18" s="30">
        <f t="shared" si="0"/>
        <v>0</v>
      </c>
      <c r="I18" s="30">
        <f t="shared" si="1"/>
        <v>0</v>
      </c>
      <c r="J18" s="30">
        <v>3606</v>
      </c>
      <c r="K18" s="30">
        <v>599</v>
      </c>
      <c r="L18" s="30">
        <v>0.1</v>
      </c>
      <c r="M18" s="30">
        <v>0.1</v>
      </c>
      <c r="N18" s="30">
        <v>0.1</v>
      </c>
      <c r="O18" s="30">
        <v>0.3</v>
      </c>
      <c r="P18" s="30">
        <f t="shared" si="2"/>
        <v>0</v>
      </c>
      <c r="Q18" s="30">
        <f t="shared" si="3"/>
        <v>0</v>
      </c>
      <c r="R18" s="30">
        <f t="shared" si="4"/>
        <v>0</v>
      </c>
      <c r="S18" s="30">
        <f t="shared" si="5"/>
        <v>0</v>
      </c>
      <c r="T18" s="30">
        <f t="shared" si="6"/>
        <v>0</v>
      </c>
      <c r="U18" s="30">
        <f t="shared" si="7"/>
        <v>0</v>
      </c>
    </row>
    <row r="19" spans="1:21" s="31" customFormat="1" ht="28.4" customHeight="1">
      <c r="A19" s="25" t="s">
        <v>68</v>
      </c>
      <c r="B19" s="26" t="s">
        <v>69</v>
      </c>
      <c r="C19" s="27" t="s">
        <v>64</v>
      </c>
      <c r="D19" s="28" t="s">
        <v>65</v>
      </c>
      <c r="E19" s="29"/>
      <c r="F19" s="30">
        <v>8</v>
      </c>
      <c r="G19" s="30">
        <v>4</v>
      </c>
      <c r="H19" s="30">
        <f t="shared" si="0"/>
        <v>0</v>
      </c>
      <c r="I19" s="30">
        <f t="shared" si="1"/>
        <v>0</v>
      </c>
      <c r="J19" s="30">
        <v>1644</v>
      </c>
      <c r="K19" s="30">
        <v>358</v>
      </c>
      <c r="L19" s="30">
        <v>0.1</v>
      </c>
      <c r="M19" s="30">
        <v>0.1</v>
      </c>
      <c r="N19" s="30">
        <v>0.2</v>
      </c>
      <c r="O19" s="30">
        <v>0.1</v>
      </c>
      <c r="P19" s="30">
        <f t="shared" si="2"/>
        <v>0</v>
      </c>
      <c r="Q19" s="30">
        <f t="shared" si="3"/>
        <v>0</v>
      </c>
      <c r="R19" s="30">
        <f t="shared" si="4"/>
        <v>0</v>
      </c>
      <c r="S19" s="30">
        <f t="shared" si="5"/>
        <v>0</v>
      </c>
      <c r="T19" s="30">
        <f t="shared" si="6"/>
        <v>0</v>
      </c>
      <c r="U19" s="30">
        <f t="shared" si="7"/>
        <v>0</v>
      </c>
    </row>
    <row r="20" spans="1:21" s="31" customFormat="1" ht="28.4" customHeight="1">
      <c r="A20" s="25" t="s">
        <v>70</v>
      </c>
      <c r="B20" s="26" t="s">
        <v>71</v>
      </c>
      <c r="C20" s="27" t="s">
        <v>72</v>
      </c>
      <c r="D20" s="28" t="s">
        <v>73</v>
      </c>
      <c r="E20" s="29"/>
      <c r="F20" s="30">
        <v>1</v>
      </c>
      <c r="G20" s="30">
        <v>1</v>
      </c>
      <c r="H20" s="30">
        <f t="shared" si="0"/>
        <v>0</v>
      </c>
      <c r="I20" s="30">
        <f t="shared" si="1"/>
        <v>0</v>
      </c>
      <c r="J20" s="30">
        <v>513</v>
      </c>
      <c r="K20" s="30">
        <v>37</v>
      </c>
      <c r="L20" s="30">
        <v>0.2</v>
      </c>
      <c r="M20" s="30">
        <v>0.1</v>
      </c>
      <c r="N20" s="30">
        <v>0.1</v>
      </c>
      <c r="O20" s="30">
        <v>0.1</v>
      </c>
      <c r="P20" s="30">
        <f t="shared" si="2"/>
        <v>0</v>
      </c>
      <c r="Q20" s="30">
        <f t="shared" si="3"/>
        <v>0</v>
      </c>
      <c r="R20" s="30">
        <f t="shared" si="4"/>
        <v>0</v>
      </c>
      <c r="S20" s="30">
        <f t="shared" si="5"/>
        <v>0</v>
      </c>
      <c r="T20" s="30">
        <f t="shared" si="6"/>
        <v>0</v>
      </c>
      <c r="U20" s="30">
        <f t="shared" si="7"/>
        <v>0</v>
      </c>
    </row>
    <row r="21" spans="1:21" s="31" customFormat="1" ht="28.4" customHeight="1">
      <c r="A21" s="25" t="s">
        <v>74</v>
      </c>
      <c r="B21" s="26" t="s">
        <v>75</v>
      </c>
      <c r="C21" s="27" t="s">
        <v>64</v>
      </c>
      <c r="D21" s="28" t="s">
        <v>76</v>
      </c>
      <c r="E21" s="29"/>
      <c r="F21" s="30">
        <v>8</v>
      </c>
      <c r="G21" s="30">
        <v>4</v>
      </c>
      <c r="H21" s="30">
        <f t="shared" si="0"/>
        <v>0</v>
      </c>
      <c r="I21" s="30">
        <f t="shared" si="1"/>
        <v>0</v>
      </c>
      <c r="J21" s="30">
        <v>1644</v>
      </c>
      <c r="K21" s="30">
        <v>358</v>
      </c>
      <c r="L21" s="30">
        <v>0.1</v>
      </c>
      <c r="M21" s="30">
        <v>0.1</v>
      </c>
      <c r="N21" s="30">
        <v>0.2</v>
      </c>
      <c r="O21" s="30">
        <v>0.1</v>
      </c>
      <c r="P21" s="30">
        <f t="shared" si="2"/>
        <v>0</v>
      </c>
      <c r="Q21" s="30">
        <f t="shared" si="3"/>
        <v>0</v>
      </c>
      <c r="R21" s="30">
        <f t="shared" si="4"/>
        <v>0</v>
      </c>
      <c r="S21" s="30">
        <f t="shared" si="5"/>
        <v>0</v>
      </c>
      <c r="T21" s="30">
        <f t="shared" si="6"/>
        <v>0</v>
      </c>
      <c r="U21" s="30">
        <f t="shared" si="7"/>
        <v>0</v>
      </c>
    </row>
    <row r="22" spans="1:21" s="31" customFormat="1" ht="28.4" customHeight="1">
      <c r="A22" s="25" t="s">
        <v>77</v>
      </c>
      <c r="B22" s="26" t="s">
        <v>78</v>
      </c>
      <c r="C22" s="27" t="s">
        <v>79</v>
      </c>
      <c r="D22" s="28" t="s">
        <v>80</v>
      </c>
      <c r="E22" s="29"/>
      <c r="F22" s="30">
        <v>6</v>
      </c>
      <c r="G22" s="30">
        <v>5</v>
      </c>
      <c r="H22" s="30">
        <f t="shared" si="0"/>
        <v>0</v>
      </c>
      <c r="I22" s="30">
        <f t="shared" si="1"/>
        <v>0</v>
      </c>
      <c r="J22" s="30">
        <v>6918</v>
      </c>
      <c r="K22" s="30">
        <v>436</v>
      </c>
      <c r="L22" s="30">
        <v>0.2</v>
      </c>
      <c r="M22" s="30">
        <v>0.4</v>
      </c>
      <c r="N22" s="30">
        <v>0.3</v>
      </c>
      <c r="O22" s="30">
        <v>0.2</v>
      </c>
      <c r="P22" s="30">
        <f t="shared" si="2"/>
        <v>0</v>
      </c>
      <c r="Q22" s="30">
        <f t="shared" si="3"/>
        <v>0</v>
      </c>
      <c r="R22" s="30">
        <f t="shared" si="4"/>
        <v>0</v>
      </c>
      <c r="S22" s="30">
        <f t="shared" si="5"/>
        <v>0</v>
      </c>
      <c r="T22" s="30">
        <f t="shared" si="6"/>
        <v>0</v>
      </c>
      <c r="U22" s="30">
        <f t="shared" si="7"/>
        <v>0</v>
      </c>
    </row>
    <row r="23" spans="1:21" s="31" customFormat="1" ht="28.4" customHeight="1">
      <c r="A23" s="25" t="s">
        <v>81</v>
      </c>
      <c r="B23" s="26" t="s">
        <v>82</v>
      </c>
      <c r="C23" s="27" t="s">
        <v>83</v>
      </c>
      <c r="D23" s="28" t="s">
        <v>84</v>
      </c>
      <c r="E23" s="29"/>
      <c r="F23" s="30">
        <v>8</v>
      </c>
      <c r="G23" s="30">
        <v>4</v>
      </c>
      <c r="H23" s="30">
        <f t="shared" si="0"/>
        <v>0</v>
      </c>
      <c r="I23" s="30">
        <f t="shared" si="1"/>
        <v>0</v>
      </c>
      <c r="J23" s="30">
        <v>1644</v>
      </c>
      <c r="K23" s="30">
        <v>358</v>
      </c>
      <c r="L23" s="30">
        <v>0.1</v>
      </c>
      <c r="M23" s="30">
        <v>0.1</v>
      </c>
      <c r="N23" s="30">
        <v>0.2</v>
      </c>
      <c r="O23" s="30">
        <v>0.1</v>
      </c>
      <c r="P23" s="30">
        <f t="shared" si="2"/>
        <v>0</v>
      </c>
      <c r="Q23" s="30">
        <f t="shared" si="3"/>
        <v>0</v>
      </c>
      <c r="R23" s="30">
        <f t="shared" si="4"/>
        <v>0</v>
      </c>
      <c r="S23" s="30">
        <f t="shared" si="5"/>
        <v>0</v>
      </c>
      <c r="T23" s="30">
        <f t="shared" si="6"/>
        <v>0</v>
      </c>
      <c r="U23" s="30">
        <f t="shared" si="7"/>
        <v>0</v>
      </c>
    </row>
    <row r="24" spans="1:21" s="31" customFormat="1" ht="28.4" customHeight="1">
      <c r="A24" s="25" t="s">
        <v>85</v>
      </c>
      <c r="B24" s="26" t="s">
        <v>86</v>
      </c>
      <c r="C24" s="27" t="s">
        <v>87</v>
      </c>
      <c r="D24" s="28" t="s">
        <v>88</v>
      </c>
      <c r="E24" s="29"/>
      <c r="F24" s="30">
        <v>6</v>
      </c>
      <c r="G24" s="30">
        <v>5</v>
      </c>
      <c r="H24" s="30">
        <f t="shared" si="0"/>
        <v>0</v>
      </c>
      <c r="I24" s="30">
        <f t="shared" si="1"/>
        <v>0</v>
      </c>
      <c r="J24" s="30">
        <v>3730</v>
      </c>
      <c r="K24" s="30">
        <v>325</v>
      </c>
      <c r="L24" s="30">
        <v>0.1</v>
      </c>
      <c r="M24" s="30">
        <v>0.2</v>
      </c>
      <c r="N24" s="30">
        <v>0.3</v>
      </c>
      <c r="O24" s="30">
        <v>0.1</v>
      </c>
      <c r="P24" s="30">
        <f t="shared" si="2"/>
        <v>0</v>
      </c>
      <c r="Q24" s="30">
        <f t="shared" si="3"/>
        <v>0</v>
      </c>
      <c r="R24" s="30">
        <f t="shared" si="4"/>
        <v>0</v>
      </c>
      <c r="S24" s="30">
        <f t="shared" si="5"/>
        <v>0</v>
      </c>
      <c r="T24" s="30">
        <f t="shared" si="6"/>
        <v>0</v>
      </c>
      <c r="U24" s="30">
        <f t="shared" si="7"/>
        <v>0</v>
      </c>
    </row>
    <row r="25" spans="1:21" s="31" customFormat="1" ht="28.4" customHeight="1">
      <c r="A25" s="25" t="s">
        <v>89</v>
      </c>
      <c r="B25" s="26" t="s">
        <v>90</v>
      </c>
      <c r="C25" s="27" t="s">
        <v>29</v>
      </c>
      <c r="D25" s="28" t="s">
        <v>91</v>
      </c>
      <c r="E25" s="29"/>
      <c r="F25" s="30">
        <v>3</v>
      </c>
      <c r="G25" s="30">
        <v>4</v>
      </c>
      <c r="H25" s="30">
        <f t="shared" si="0"/>
        <v>0</v>
      </c>
      <c r="I25" s="30">
        <f t="shared" si="1"/>
        <v>0</v>
      </c>
      <c r="J25" s="30">
        <v>256</v>
      </c>
      <c r="K25" s="30">
        <v>48</v>
      </c>
      <c r="L25" s="30">
        <v>0.1</v>
      </c>
      <c r="M25" s="30">
        <v>0.1</v>
      </c>
      <c r="N25" s="30">
        <v>0.01</v>
      </c>
      <c r="O25" s="30">
        <v>0.1</v>
      </c>
      <c r="P25" s="30">
        <f t="shared" si="2"/>
        <v>0</v>
      </c>
      <c r="Q25" s="30">
        <f t="shared" si="3"/>
        <v>0</v>
      </c>
      <c r="R25" s="30">
        <f t="shared" si="4"/>
        <v>0</v>
      </c>
      <c r="S25" s="30">
        <f t="shared" si="5"/>
        <v>0</v>
      </c>
      <c r="T25" s="30">
        <f t="shared" si="6"/>
        <v>0</v>
      </c>
      <c r="U25" s="30">
        <f t="shared" si="7"/>
        <v>0</v>
      </c>
    </row>
    <row r="26" spans="1:21" s="31" customFormat="1" ht="28.4" customHeight="1">
      <c r="A26" s="25" t="s">
        <v>92</v>
      </c>
      <c r="B26" s="26" t="s">
        <v>93</v>
      </c>
      <c r="C26" s="27" t="s">
        <v>94</v>
      </c>
      <c r="D26" s="28" t="s">
        <v>95</v>
      </c>
      <c r="E26" s="29"/>
      <c r="F26" s="30">
        <v>6</v>
      </c>
      <c r="G26" s="30">
        <v>5</v>
      </c>
      <c r="H26" s="30">
        <f t="shared" si="0"/>
        <v>0</v>
      </c>
      <c r="I26" s="30">
        <f t="shared" si="1"/>
        <v>0</v>
      </c>
      <c r="J26" s="30">
        <v>1631</v>
      </c>
      <c r="K26" s="30">
        <v>219</v>
      </c>
      <c r="L26" s="30">
        <v>0.1</v>
      </c>
      <c r="M26" s="30">
        <v>0.1</v>
      </c>
      <c r="N26" s="30">
        <v>0.2</v>
      </c>
      <c r="O26" s="30">
        <v>0.1</v>
      </c>
      <c r="P26" s="30">
        <f t="shared" si="2"/>
        <v>0</v>
      </c>
      <c r="Q26" s="30">
        <f t="shared" si="3"/>
        <v>0</v>
      </c>
      <c r="R26" s="30">
        <f t="shared" si="4"/>
        <v>0</v>
      </c>
      <c r="S26" s="30">
        <f t="shared" si="5"/>
        <v>0</v>
      </c>
      <c r="T26" s="30">
        <f t="shared" si="6"/>
        <v>0</v>
      </c>
      <c r="U26" s="30">
        <f t="shared" si="7"/>
        <v>0</v>
      </c>
    </row>
    <row r="27" spans="1:21" s="31" customFormat="1" ht="28.4" customHeight="1">
      <c r="A27" s="25" t="s">
        <v>96</v>
      </c>
      <c r="B27" s="26" t="s">
        <v>97</v>
      </c>
      <c r="C27" s="27" t="s">
        <v>29</v>
      </c>
      <c r="D27" s="28" t="s">
        <v>98</v>
      </c>
      <c r="E27" s="29"/>
      <c r="F27" s="30">
        <v>2</v>
      </c>
      <c r="G27" s="30">
        <v>2</v>
      </c>
      <c r="H27" s="30">
        <f t="shared" si="0"/>
        <v>0</v>
      </c>
      <c r="I27" s="30">
        <f t="shared" si="1"/>
        <v>0</v>
      </c>
      <c r="J27" s="30">
        <v>140</v>
      </c>
      <c r="K27" s="30">
        <v>18</v>
      </c>
      <c r="L27" s="30">
        <v>0.1</v>
      </c>
      <c r="M27" s="30">
        <v>0.01</v>
      </c>
      <c r="N27" s="30">
        <v>0.01</v>
      </c>
      <c r="O27" s="30">
        <v>0.01</v>
      </c>
      <c r="P27" s="30">
        <f t="shared" si="2"/>
        <v>0</v>
      </c>
      <c r="Q27" s="30">
        <f t="shared" si="3"/>
        <v>0</v>
      </c>
      <c r="R27" s="30">
        <f t="shared" si="4"/>
        <v>0</v>
      </c>
      <c r="S27" s="30">
        <f t="shared" si="5"/>
        <v>0</v>
      </c>
      <c r="T27" s="30">
        <f t="shared" si="6"/>
        <v>0</v>
      </c>
      <c r="U27" s="30">
        <f t="shared" si="7"/>
        <v>0</v>
      </c>
    </row>
    <row r="28" spans="1:21" s="31" customFormat="1" ht="28.4" customHeight="1">
      <c r="A28" s="25" t="s">
        <v>99</v>
      </c>
      <c r="B28" s="26" t="s">
        <v>100</v>
      </c>
      <c r="C28" s="27" t="s">
        <v>101</v>
      </c>
      <c r="D28" s="28" t="s">
        <v>102</v>
      </c>
      <c r="E28" s="29"/>
      <c r="F28" s="30">
        <v>2</v>
      </c>
      <c r="G28" s="30">
        <v>2</v>
      </c>
      <c r="H28" s="30">
        <f t="shared" si="0"/>
        <v>0</v>
      </c>
      <c r="I28" s="30">
        <f t="shared" si="1"/>
        <v>0</v>
      </c>
      <c r="J28" s="30">
        <v>849</v>
      </c>
      <c r="K28" s="30">
        <v>165</v>
      </c>
      <c r="L28" s="30">
        <v>0.2</v>
      </c>
      <c r="M28" s="30">
        <v>0.2</v>
      </c>
      <c r="N28" s="30">
        <v>0.2</v>
      </c>
      <c r="O28" s="30">
        <v>0.1</v>
      </c>
      <c r="P28" s="30">
        <f t="shared" si="2"/>
        <v>0</v>
      </c>
      <c r="Q28" s="30">
        <f t="shared" si="3"/>
        <v>0</v>
      </c>
      <c r="R28" s="30">
        <f t="shared" si="4"/>
        <v>0</v>
      </c>
      <c r="S28" s="30">
        <f t="shared" si="5"/>
        <v>0</v>
      </c>
      <c r="T28" s="30">
        <f t="shared" si="6"/>
        <v>0</v>
      </c>
      <c r="U28" s="30">
        <f t="shared" si="7"/>
        <v>0</v>
      </c>
    </row>
    <row r="29" spans="1:21" s="31" customFormat="1" ht="28.4" customHeight="1">
      <c r="A29" s="25" t="s">
        <v>103</v>
      </c>
      <c r="B29" s="26" t="s">
        <v>104</v>
      </c>
      <c r="C29" s="27" t="s">
        <v>105</v>
      </c>
      <c r="D29" s="28" t="s">
        <v>106</v>
      </c>
      <c r="E29" s="29"/>
      <c r="F29" s="30">
        <v>1</v>
      </c>
      <c r="G29" s="30">
        <v>4</v>
      </c>
      <c r="H29" s="30">
        <f t="shared" si="0"/>
        <v>0</v>
      </c>
      <c r="I29" s="30">
        <f t="shared" si="1"/>
        <v>0</v>
      </c>
      <c r="J29" s="30">
        <v>512</v>
      </c>
      <c r="K29" s="30">
        <v>94</v>
      </c>
      <c r="L29" s="30">
        <v>0.2</v>
      </c>
      <c r="M29" s="30">
        <v>0.1</v>
      </c>
      <c r="N29" s="30">
        <v>0.01</v>
      </c>
      <c r="O29" s="30">
        <v>0.1</v>
      </c>
      <c r="P29" s="30">
        <f t="shared" si="2"/>
        <v>0</v>
      </c>
      <c r="Q29" s="30">
        <f t="shared" si="3"/>
        <v>0</v>
      </c>
      <c r="R29" s="30">
        <f t="shared" si="4"/>
        <v>0</v>
      </c>
      <c r="S29" s="30">
        <f t="shared" si="5"/>
        <v>0</v>
      </c>
      <c r="T29" s="30">
        <f t="shared" si="6"/>
        <v>0</v>
      </c>
      <c r="U29" s="30">
        <f t="shared" si="7"/>
        <v>0</v>
      </c>
    </row>
    <row r="30" spans="1:21" s="31" customFormat="1" ht="28.4" customHeight="1">
      <c r="A30" s="25" t="s">
        <v>107</v>
      </c>
      <c r="B30" s="26" t="s">
        <v>108</v>
      </c>
      <c r="C30" s="27" t="s">
        <v>109</v>
      </c>
      <c r="D30" s="28" t="s">
        <v>110</v>
      </c>
      <c r="E30" s="29"/>
      <c r="F30" s="30">
        <v>3</v>
      </c>
      <c r="G30" s="30">
        <v>3</v>
      </c>
      <c r="H30" s="30">
        <f t="shared" si="0"/>
        <v>0</v>
      </c>
      <c r="I30" s="30">
        <f t="shared" si="1"/>
        <v>0</v>
      </c>
      <c r="J30" s="30">
        <v>1007</v>
      </c>
      <c r="K30" s="30">
        <v>133</v>
      </c>
      <c r="L30" s="30">
        <v>0.4</v>
      </c>
      <c r="M30" s="30">
        <v>0.2</v>
      </c>
      <c r="N30" s="30">
        <v>0.01</v>
      </c>
      <c r="O30" s="30">
        <v>0.2</v>
      </c>
      <c r="P30" s="30">
        <f t="shared" si="2"/>
        <v>0</v>
      </c>
      <c r="Q30" s="30">
        <f t="shared" si="3"/>
        <v>0</v>
      </c>
      <c r="R30" s="30">
        <f t="shared" si="4"/>
        <v>0</v>
      </c>
      <c r="S30" s="30">
        <f t="shared" si="5"/>
        <v>0</v>
      </c>
      <c r="T30" s="30">
        <f t="shared" si="6"/>
        <v>0</v>
      </c>
      <c r="U30" s="30">
        <f t="shared" si="7"/>
        <v>0</v>
      </c>
    </row>
    <row r="31" spans="1:21" s="31" customFormat="1" ht="28.4" customHeight="1">
      <c r="A31" s="25" t="s">
        <v>111</v>
      </c>
      <c r="B31" s="26" t="s">
        <v>112</v>
      </c>
      <c r="C31" s="27" t="s">
        <v>113</v>
      </c>
      <c r="D31" s="28" t="s">
        <v>114</v>
      </c>
      <c r="E31" s="29"/>
      <c r="F31" s="30">
        <v>6</v>
      </c>
      <c r="G31" s="30">
        <v>4</v>
      </c>
      <c r="H31" s="30">
        <f t="shared" si="0"/>
        <v>0</v>
      </c>
      <c r="I31" s="30">
        <f t="shared" si="1"/>
        <v>0</v>
      </c>
      <c r="J31" s="30">
        <v>80</v>
      </c>
      <c r="K31" s="30">
        <v>26</v>
      </c>
      <c r="L31" s="30">
        <v>0.01</v>
      </c>
      <c r="M31" s="30">
        <v>0.01</v>
      </c>
      <c r="N31" s="30">
        <v>0.01</v>
      </c>
      <c r="O31" s="30">
        <v>0.01</v>
      </c>
      <c r="P31" s="30">
        <f t="shared" si="2"/>
        <v>0</v>
      </c>
      <c r="Q31" s="30">
        <f t="shared" si="3"/>
        <v>0</v>
      </c>
      <c r="R31" s="30">
        <f t="shared" si="4"/>
        <v>0</v>
      </c>
      <c r="S31" s="30">
        <f t="shared" si="5"/>
        <v>0</v>
      </c>
      <c r="T31" s="30">
        <f t="shared" si="6"/>
        <v>0</v>
      </c>
      <c r="U31" s="30">
        <f t="shared" si="7"/>
        <v>0</v>
      </c>
    </row>
    <row r="32" spans="1:21" s="31" customFormat="1" ht="28.4" customHeight="1">
      <c r="A32" s="25" t="s">
        <v>115</v>
      </c>
      <c r="B32" s="26" t="s">
        <v>116</v>
      </c>
      <c r="C32" s="27" t="s">
        <v>113</v>
      </c>
      <c r="D32" s="28" t="s">
        <v>114</v>
      </c>
      <c r="E32" s="29"/>
      <c r="F32" s="30">
        <v>6</v>
      </c>
      <c r="G32" s="30">
        <v>4</v>
      </c>
      <c r="H32" s="30">
        <f t="shared" si="0"/>
        <v>0</v>
      </c>
      <c r="I32" s="30">
        <f t="shared" si="1"/>
        <v>0</v>
      </c>
      <c r="J32" s="30">
        <v>80</v>
      </c>
      <c r="K32" s="30">
        <v>26</v>
      </c>
      <c r="L32" s="30">
        <v>0.01</v>
      </c>
      <c r="M32" s="30">
        <v>0.01</v>
      </c>
      <c r="N32" s="30">
        <v>0.01</v>
      </c>
      <c r="O32" s="30">
        <v>0.01</v>
      </c>
      <c r="P32" s="30">
        <f t="shared" si="2"/>
        <v>0</v>
      </c>
      <c r="Q32" s="30">
        <f t="shared" si="3"/>
        <v>0</v>
      </c>
      <c r="R32" s="30">
        <f t="shared" si="4"/>
        <v>0</v>
      </c>
      <c r="S32" s="30">
        <f t="shared" si="5"/>
        <v>0</v>
      </c>
      <c r="T32" s="30">
        <f t="shared" si="6"/>
        <v>0</v>
      </c>
      <c r="U32" s="30">
        <f t="shared" si="7"/>
        <v>0</v>
      </c>
    </row>
    <row r="33" spans="1:21" s="31" customFormat="1" ht="28.4" customHeight="1">
      <c r="A33" s="25" t="s">
        <v>117</v>
      </c>
      <c r="B33" s="26" t="s">
        <v>118</v>
      </c>
      <c r="C33" s="27" t="s">
        <v>64</v>
      </c>
      <c r="D33" s="28" t="s">
        <v>119</v>
      </c>
      <c r="E33" s="29"/>
      <c r="F33" s="30">
        <v>4</v>
      </c>
      <c r="G33" s="30">
        <v>7</v>
      </c>
      <c r="H33" s="30">
        <f t="shared" si="0"/>
        <v>0</v>
      </c>
      <c r="I33" s="30">
        <f t="shared" si="1"/>
        <v>0</v>
      </c>
      <c r="J33" s="30">
        <v>486</v>
      </c>
      <c r="K33" s="30">
        <v>76</v>
      </c>
      <c r="L33" s="30">
        <v>0.1</v>
      </c>
      <c r="M33" s="30">
        <v>0.1</v>
      </c>
      <c r="N33" s="30">
        <v>0.1</v>
      </c>
      <c r="O33" s="30">
        <v>0.01</v>
      </c>
      <c r="P33" s="30">
        <f t="shared" si="2"/>
        <v>0</v>
      </c>
      <c r="Q33" s="30">
        <f t="shared" si="3"/>
        <v>0</v>
      </c>
      <c r="R33" s="30">
        <f t="shared" si="4"/>
        <v>0</v>
      </c>
      <c r="S33" s="30">
        <f t="shared" si="5"/>
        <v>0</v>
      </c>
      <c r="T33" s="30">
        <f t="shared" si="6"/>
        <v>0</v>
      </c>
      <c r="U33" s="30">
        <f t="shared" si="7"/>
        <v>0</v>
      </c>
    </row>
    <row r="34" spans="1:21" s="31" customFormat="1" ht="28.4" customHeight="1">
      <c r="A34" s="25" t="s">
        <v>120</v>
      </c>
      <c r="B34" s="26" t="s">
        <v>121</v>
      </c>
      <c r="C34" s="27" t="s">
        <v>64</v>
      </c>
      <c r="D34" s="28" t="s">
        <v>119</v>
      </c>
      <c r="E34" s="29"/>
      <c r="F34" s="30">
        <v>2</v>
      </c>
      <c r="G34" s="30">
        <v>22</v>
      </c>
      <c r="H34" s="30">
        <f t="shared" si="0"/>
        <v>0</v>
      </c>
      <c r="I34" s="30">
        <f t="shared" si="1"/>
        <v>0</v>
      </c>
      <c r="J34" s="30">
        <v>973</v>
      </c>
      <c r="K34" s="30">
        <v>243</v>
      </c>
      <c r="L34" s="30">
        <v>0.3</v>
      </c>
      <c r="M34" s="30">
        <v>0.6</v>
      </c>
      <c r="N34" s="30">
        <v>0.3</v>
      </c>
      <c r="O34" s="30">
        <v>0.1</v>
      </c>
      <c r="P34" s="30">
        <f t="shared" si="2"/>
        <v>0</v>
      </c>
      <c r="Q34" s="30">
        <f t="shared" si="3"/>
        <v>0</v>
      </c>
      <c r="R34" s="30">
        <f t="shared" si="4"/>
        <v>0</v>
      </c>
      <c r="S34" s="30">
        <f t="shared" si="5"/>
        <v>0</v>
      </c>
      <c r="T34" s="30">
        <f t="shared" si="6"/>
        <v>0</v>
      </c>
      <c r="U34" s="30">
        <f t="shared" si="7"/>
        <v>0</v>
      </c>
    </row>
    <row r="35" spans="1:21" s="31" customFormat="1" ht="28.4" customHeight="1">
      <c r="A35" s="25" t="s">
        <v>122</v>
      </c>
      <c r="B35" s="26" t="s">
        <v>122</v>
      </c>
      <c r="C35" s="27" t="s">
        <v>101</v>
      </c>
      <c r="D35" s="28" t="s">
        <v>123</v>
      </c>
      <c r="E35" s="29"/>
      <c r="F35" s="30">
        <v>2</v>
      </c>
      <c r="G35" s="30">
        <v>2</v>
      </c>
      <c r="H35" s="30">
        <f t="shared" si="0"/>
        <v>0</v>
      </c>
      <c r="I35" s="30">
        <f t="shared" si="1"/>
        <v>0</v>
      </c>
      <c r="J35" s="30">
        <v>1149</v>
      </c>
      <c r="K35" s="30">
        <v>165</v>
      </c>
      <c r="L35" s="30">
        <v>0.2</v>
      </c>
      <c r="M35" s="30">
        <v>0.2</v>
      </c>
      <c r="N35" s="30">
        <v>0.2</v>
      </c>
      <c r="O35" s="30">
        <v>0.1</v>
      </c>
      <c r="P35" s="30">
        <f t="shared" si="2"/>
        <v>0</v>
      </c>
      <c r="Q35" s="30">
        <f t="shared" si="3"/>
        <v>0</v>
      </c>
      <c r="R35" s="30">
        <f t="shared" si="4"/>
        <v>0</v>
      </c>
      <c r="S35" s="30">
        <f t="shared" si="5"/>
        <v>0</v>
      </c>
      <c r="T35" s="30">
        <f t="shared" si="6"/>
        <v>0</v>
      </c>
      <c r="U35" s="30">
        <f t="shared" si="7"/>
        <v>0</v>
      </c>
    </row>
    <row r="36" spans="1:21" s="31" customFormat="1" ht="28.4" customHeight="1">
      <c r="A36" s="25" t="s">
        <v>124</v>
      </c>
      <c r="B36" s="26" t="s">
        <v>125</v>
      </c>
      <c r="C36" s="27" t="s">
        <v>101</v>
      </c>
      <c r="D36" s="28" t="s">
        <v>126</v>
      </c>
      <c r="E36" s="29"/>
      <c r="F36" s="30">
        <v>1</v>
      </c>
      <c r="G36" s="30">
        <v>4</v>
      </c>
      <c r="H36" s="30">
        <f t="shared" ref="H36:H67" si="8">E36*F36</f>
        <v>0</v>
      </c>
      <c r="I36" s="30">
        <f t="shared" ref="I36:I67" si="9">E36*G36</f>
        <v>0</v>
      </c>
      <c r="J36" s="30">
        <v>119</v>
      </c>
      <c r="K36" s="30">
        <v>49</v>
      </c>
      <c r="L36" s="30">
        <v>0.1</v>
      </c>
      <c r="M36" s="30">
        <v>0.01</v>
      </c>
      <c r="N36" s="30">
        <v>0.01</v>
      </c>
      <c r="O36" s="30">
        <v>0.1</v>
      </c>
      <c r="P36" s="30">
        <f t="shared" ref="P36:P67" si="10">E36*J36</f>
        <v>0</v>
      </c>
      <c r="Q36" s="30">
        <f t="shared" ref="Q36:Q67" si="11">E36*K36</f>
        <v>0</v>
      </c>
      <c r="R36" s="30">
        <f t="shared" ref="R36:R67" si="12">E36*L36</f>
        <v>0</v>
      </c>
      <c r="S36" s="30">
        <f t="shared" ref="S36:S67" si="13">E36*M36</f>
        <v>0</v>
      </c>
      <c r="T36" s="30">
        <f t="shared" ref="T36:T67" si="14">E36*M36</f>
        <v>0</v>
      </c>
      <c r="U36" s="30">
        <f t="shared" ref="U36:U67" si="15">E36*N36</f>
        <v>0</v>
      </c>
    </row>
    <row r="37" spans="1:21" s="31" customFormat="1" ht="28.4" customHeight="1">
      <c r="A37" s="25" t="s">
        <v>127</v>
      </c>
      <c r="B37" s="26" t="s">
        <v>128</v>
      </c>
      <c r="C37" s="27" t="s">
        <v>129</v>
      </c>
      <c r="D37" s="28" t="s">
        <v>130</v>
      </c>
      <c r="E37" s="29"/>
      <c r="F37" s="30">
        <v>8</v>
      </c>
      <c r="G37" s="30">
        <v>4</v>
      </c>
      <c r="H37" s="30">
        <f t="shared" si="8"/>
        <v>0</v>
      </c>
      <c r="I37" s="30">
        <f t="shared" si="9"/>
        <v>0</v>
      </c>
      <c r="J37" s="30">
        <v>1644</v>
      </c>
      <c r="K37" s="30">
        <v>358</v>
      </c>
      <c r="L37" s="30">
        <v>0.1</v>
      </c>
      <c r="M37" s="30">
        <v>0.1</v>
      </c>
      <c r="N37" s="30">
        <v>0.01</v>
      </c>
      <c r="O37" s="30">
        <v>0.1</v>
      </c>
      <c r="P37" s="30">
        <f t="shared" si="10"/>
        <v>0</v>
      </c>
      <c r="Q37" s="30">
        <f t="shared" si="11"/>
        <v>0</v>
      </c>
      <c r="R37" s="30">
        <f t="shared" si="12"/>
        <v>0</v>
      </c>
      <c r="S37" s="30">
        <f t="shared" si="13"/>
        <v>0</v>
      </c>
      <c r="T37" s="30">
        <f t="shared" si="14"/>
        <v>0</v>
      </c>
      <c r="U37" s="30">
        <f t="shared" si="15"/>
        <v>0</v>
      </c>
    </row>
    <row r="38" spans="1:21" s="31" customFormat="1" ht="28.4" customHeight="1">
      <c r="A38" s="25" t="s">
        <v>131</v>
      </c>
      <c r="B38" s="26" t="s">
        <v>132</v>
      </c>
      <c r="C38" s="27" t="s">
        <v>133</v>
      </c>
      <c r="D38" s="28" t="s">
        <v>134</v>
      </c>
      <c r="E38" s="29"/>
      <c r="F38" s="30">
        <v>2</v>
      </c>
      <c r="G38" s="30">
        <v>3</v>
      </c>
      <c r="H38" s="30">
        <f t="shared" si="8"/>
        <v>0</v>
      </c>
      <c r="I38" s="30">
        <f t="shared" si="9"/>
        <v>0</v>
      </c>
      <c r="J38" s="30">
        <v>160</v>
      </c>
      <c r="K38" s="30">
        <v>52</v>
      </c>
      <c r="L38" s="30">
        <v>0.2</v>
      </c>
      <c r="M38" s="30">
        <v>0.1</v>
      </c>
      <c r="N38" s="30">
        <v>0.01</v>
      </c>
      <c r="O38" s="30">
        <v>0.1</v>
      </c>
      <c r="P38" s="30">
        <f t="shared" si="10"/>
        <v>0</v>
      </c>
      <c r="Q38" s="30">
        <f t="shared" si="11"/>
        <v>0</v>
      </c>
      <c r="R38" s="30">
        <f t="shared" si="12"/>
        <v>0</v>
      </c>
      <c r="S38" s="30">
        <f t="shared" si="13"/>
        <v>0</v>
      </c>
      <c r="T38" s="30">
        <f t="shared" si="14"/>
        <v>0</v>
      </c>
      <c r="U38" s="30">
        <f t="shared" si="15"/>
        <v>0</v>
      </c>
    </row>
    <row r="39" spans="1:21" s="31" customFormat="1" ht="28.4" customHeight="1">
      <c r="A39" s="25" t="s">
        <v>135</v>
      </c>
      <c r="B39" s="26" t="s">
        <v>136</v>
      </c>
      <c r="C39" s="27" t="s">
        <v>29</v>
      </c>
      <c r="D39" s="28" t="s">
        <v>137</v>
      </c>
      <c r="E39" s="29"/>
      <c r="F39" s="30">
        <v>1</v>
      </c>
      <c r="G39" s="30">
        <v>3</v>
      </c>
      <c r="H39" s="30">
        <f t="shared" si="8"/>
        <v>0</v>
      </c>
      <c r="I39" s="30">
        <f t="shared" si="9"/>
        <v>0</v>
      </c>
      <c r="J39" s="30">
        <v>163</v>
      </c>
      <c r="K39" s="30">
        <v>60</v>
      </c>
      <c r="L39" s="30">
        <v>0.2</v>
      </c>
      <c r="M39" s="30">
        <v>0.1</v>
      </c>
      <c r="N39" s="30">
        <v>0.01</v>
      </c>
      <c r="O39" s="30">
        <v>0.1</v>
      </c>
      <c r="P39" s="30">
        <f t="shared" si="10"/>
        <v>0</v>
      </c>
      <c r="Q39" s="30">
        <f t="shared" si="11"/>
        <v>0</v>
      </c>
      <c r="R39" s="30">
        <f t="shared" si="12"/>
        <v>0</v>
      </c>
      <c r="S39" s="30">
        <f t="shared" si="13"/>
        <v>0</v>
      </c>
      <c r="T39" s="30">
        <f t="shared" si="14"/>
        <v>0</v>
      </c>
      <c r="U39" s="30">
        <f t="shared" si="15"/>
        <v>0</v>
      </c>
    </row>
    <row r="40" spans="1:21" s="31" customFormat="1" ht="28.4" customHeight="1">
      <c r="A40" s="25" t="s">
        <v>138</v>
      </c>
      <c r="B40" s="26" t="s">
        <v>138</v>
      </c>
      <c r="C40" s="27" t="s">
        <v>139</v>
      </c>
      <c r="D40" s="28" t="s">
        <v>140</v>
      </c>
      <c r="E40" s="29"/>
      <c r="F40" s="30">
        <v>9</v>
      </c>
      <c r="G40" s="30">
        <v>10</v>
      </c>
      <c r="H40" s="30">
        <f t="shared" si="8"/>
        <v>0</v>
      </c>
      <c r="I40" s="30">
        <f t="shared" si="9"/>
        <v>0</v>
      </c>
      <c r="J40" s="30">
        <v>74</v>
      </c>
      <c r="K40" s="30">
        <v>60</v>
      </c>
      <c r="L40" s="30">
        <v>0.1</v>
      </c>
      <c r="M40" s="30">
        <v>0.01</v>
      </c>
      <c r="N40" s="30">
        <v>0.1</v>
      </c>
      <c r="O40" s="30">
        <v>0.1</v>
      </c>
      <c r="P40" s="30">
        <f t="shared" si="10"/>
        <v>0</v>
      </c>
      <c r="Q40" s="30">
        <f t="shared" si="11"/>
        <v>0</v>
      </c>
      <c r="R40" s="30">
        <f t="shared" si="12"/>
        <v>0</v>
      </c>
      <c r="S40" s="30">
        <f t="shared" si="13"/>
        <v>0</v>
      </c>
      <c r="T40" s="30">
        <f t="shared" si="14"/>
        <v>0</v>
      </c>
      <c r="U40" s="30">
        <f t="shared" si="15"/>
        <v>0</v>
      </c>
    </row>
    <row r="41" spans="1:21" s="31" customFormat="1" ht="28.4" customHeight="1">
      <c r="A41" s="25" t="s">
        <v>141</v>
      </c>
      <c r="B41" s="26" t="s">
        <v>142</v>
      </c>
      <c r="C41" s="27" t="s">
        <v>139</v>
      </c>
      <c r="D41" s="28" t="s">
        <v>140</v>
      </c>
      <c r="E41" s="29"/>
      <c r="F41" s="30">
        <v>3</v>
      </c>
      <c r="G41" s="30">
        <v>6</v>
      </c>
      <c r="H41" s="30">
        <f t="shared" si="8"/>
        <v>0</v>
      </c>
      <c r="I41" s="30">
        <f t="shared" si="9"/>
        <v>0</v>
      </c>
      <c r="J41" s="30">
        <v>4028</v>
      </c>
      <c r="K41" s="30">
        <v>426</v>
      </c>
      <c r="L41" s="30">
        <v>0.1</v>
      </c>
      <c r="M41" s="30">
        <v>0.1</v>
      </c>
      <c r="N41" s="30">
        <v>0.01</v>
      </c>
      <c r="O41" s="30">
        <v>0.1</v>
      </c>
      <c r="P41" s="30">
        <f t="shared" si="10"/>
        <v>0</v>
      </c>
      <c r="Q41" s="30">
        <f t="shared" si="11"/>
        <v>0</v>
      </c>
      <c r="R41" s="30">
        <f t="shared" si="12"/>
        <v>0</v>
      </c>
      <c r="S41" s="30">
        <f t="shared" si="13"/>
        <v>0</v>
      </c>
      <c r="T41" s="30">
        <f t="shared" si="14"/>
        <v>0</v>
      </c>
      <c r="U41" s="30">
        <f t="shared" si="15"/>
        <v>0</v>
      </c>
    </row>
    <row r="42" spans="1:21" s="31" customFormat="1" ht="28.4" customHeight="1">
      <c r="A42" s="25" t="s">
        <v>143</v>
      </c>
      <c r="B42" s="26" t="s">
        <v>144</v>
      </c>
      <c r="C42" s="27" t="s">
        <v>145</v>
      </c>
      <c r="D42" s="28" t="s">
        <v>146</v>
      </c>
      <c r="E42" s="29"/>
      <c r="F42" s="30">
        <v>6</v>
      </c>
      <c r="G42" s="30">
        <v>5</v>
      </c>
      <c r="H42" s="30">
        <f t="shared" si="8"/>
        <v>0</v>
      </c>
      <c r="I42" s="30">
        <f t="shared" si="9"/>
        <v>0</v>
      </c>
      <c r="J42" s="30">
        <v>1631</v>
      </c>
      <c r="K42" s="30">
        <v>219</v>
      </c>
      <c r="L42" s="30">
        <v>0.1</v>
      </c>
      <c r="M42" s="30">
        <v>0.1</v>
      </c>
      <c r="N42" s="30">
        <v>0.2</v>
      </c>
      <c r="O42" s="30">
        <v>0.1</v>
      </c>
      <c r="P42" s="30">
        <f t="shared" si="10"/>
        <v>0</v>
      </c>
      <c r="Q42" s="30">
        <f t="shared" si="11"/>
        <v>0</v>
      </c>
      <c r="R42" s="30">
        <f t="shared" si="12"/>
        <v>0</v>
      </c>
      <c r="S42" s="30">
        <f t="shared" si="13"/>
        <v>0</v>
      </c>
      <c r="T42" s="30">
        <f t="shared" si="14"/>
        <v>0</v>
      </c>
      <c r="U42" s="30">
        <f t="shared" si="15"/>
        <v>0</v>
      </c>
    </row>
    <row r="43" spans="1:21" s="31" customFormat="1" ht="28.4" customHeight="1">
      <c r="A43" s="25" t="s">
        <v>147</v>
      </c>
      <c r="B43" s="26" t="s">
        <v>148</v>
      </c>
      <c r="C43" s="27" t="s">
        <v>149</v>
      </c>
      <c r="D43" s="28" t="s">
        <v>150</v>
      </c>
      <c r="E43" s="29"/>
      <c r="F43" s="30">
        <v>1</v>
      </c>
      <c r="G43" s="30">
        <v>3</v>
      </c>
      <c r="H43" s="30">
        <f t="shared" si="8"/>
        <v>0</v>
      </c>
      <c r="I43" s="30">
        <f t="shared" si="9"/>
        <v>0</v>
      </c>
      <c r="J43" s="30">
        <v>2601</v>
      </c>
      <c r="K43" s="30">
        <v>224</v>
      </c>
      <c r="L43" s="30">
        <v>0.6</v>
      </c>
      <c r="M43" s="30">
        <v>0.4</v>
      </c>
      <c r="N43" s="30">
        <v>0.01</v>
      </c>
      <c r="O43" s="30">
        <v>0.3</v>
      </c>
      <c r="P43" s="30">
        <f t="shared" si="10"/>
        <v>0</v>
      </c>
      <c r="Q43" s="30">
        <f t="shared" si="11"/>
        <v>0</v>
      </c>
      <c r="R43" s="30">
        <f t="shared" si="12"/>
        <v>0</v>
      </c>
      <c r="S43" s="30">
        <f t="shared" si="13"/>
        <v>0</v>
      </c>
      <c r="T43" s="30">
        <f t="shared" si="14"/>
        <v>0</v>
      </c>
      <c r="U43" s="30">
        <f t="shared" si="15"/>
        <v>0</v>
      </c>
    </row>
    <row r="44" spans="1:21" s="31" customFormat="1" ht="28.4" customHeight="1">
      <c r="A44" s="25" t="s">
        <v>151</v>
      </c>
      <c r="B44" s="26" t="s">
        <v>151</v>
      </c>
      <c r="C44" s="27" t="s">
        <v>149</v>
      </c>
      <c r="D44" s="28" t="s">
        <v>150</v>
      </c>
      <c r="E44" s="29"/>
      <c r="F44" s="30">
        <v>3</v>
      </c>
      <c r="G44" s="30">
        <v>4</v>
      </c>
      <c r="H44" s="30">
        <f t="shared" si="8"/>
        <v>0</v>
      </c>
      <c r="I44" s="30">
        <f t="shared" si="9"/>
        <v>0</v>
      </c>
      <c r="J44" s="30">
        <v>222</v>
      </c>
      <c r="K44" s="30">
        <v>39</v>
      </c>
      <c r="L44" s="30">
        <v>0.2</v>
      </c>
      <c r="M44" s="30">
        <v>0.1</v>
      </c>
      <c r="N44" s="30">
        <v>0.1</v>
      </c>
      <c r="O44" s="30">
        <v>0.1</v>
      </c>
      <c r="P44" s="30">
        <f t="shared" si="10"/>
        <v>0</v>
      </c>
      <c r="Q44" s="30">
        <f t="shared" si="11"/>
        <v>0</v>
      </c>
      <c r="R44" s="30">
        <f t="shared" si="12"/>
        <v>0</v>
      </c>
      <c r="S44" s="30">
        <f t="shared" si="13"/>
        <v>0</v>
      </c>
      <c r="T44" s="30">
        <f t="shared" si="14"/>
        <v>0</v>
      </c>
      <c r="U44" s="30">
        <f t="shared" si="15"/>
        <v>0</v>
      </c>
    </row>
    <row r="45" spans="1:21" s="31" customFormat="1" ht="28.4" customHeight="1">
      <c r="A45" s="25" t="s">
        <v>152</v>
      </c>
      <c r="B45" s="26" t="s">
        <v>153</v>
      </c>
      <c r="C45" s="27" t="s">
        <v>72</v>
      </c>
      <c r="D45" s="28" t="s">
        <v>154</v>
      </c>
      <c r="E45" s="29"/>
      <c r="F45" s="30">
        <v>8</v>
      </c>
      <c r="G45" s="30">
        <v>4</v>
      </c>
      <c r="H45" s="30">
        <f t="shared" si="8"/>
        <v>0</v>
      </c>
      <c r="I45" s="30">
        <f t="shared" si="9"/>
        <v>0</v>
      </c>
      <c r="J45" s="30">
        <v>499</v>
      </c>
      <c r="K45" s="30">
        <v>142</v>
      </c>
      <c r="L45" s="30">
        <v>0.01</v>
      </c>
      <c r="M45" s="30">
        <v>0.1</v>
      </c>
      <c r="N45" s="30">
        <v>0.1</v>
      </c>
      <c r="O45" s="30">
        <v>0.1</v>
      </c>
      <c r="P45" s="30">
        <f t="shared" si="10"/>
        <v>0</v>
      </c>
      <c r="Q45" s="30">
        <f t="shared" si="11"/>
        <v>0</v>
      </c>
      <c r="R45" s="30">
        <f t="shared" si="12"/>
        <v>0</v>
      </c>
      <c r="S45" s="30">
        <f t="shared" si="13"/>
        <v>0</v>
      </c>
      <c r="T45" s="30">
        <f t="shared" si="14"/>
        <v>0</v>
      </c>
      <c r="U45" s="30">
        <f t="shared" si="15"/>
        <v>0</v>
      </c>
    </row>
    <row r="46" spans="1:21" s="31" customFormat="1" ht="28.4" customHeight="1">
      <c r="A46" s="25" t="s">
        <v>155</v>
      </c>
      <c r="B46" s="26" t="s">
        <v>156</v>
      </c>
      <c r="C46" s="27" t="s">
        <v>157</v>
      </c>
      <c r="D46" s="28" t="s">
        <v>158</v>
      </c>
      <c r="E46" s="29"/>
      <c r="F46" s="30">
        <v>3</v>
      </c>
      <c r="G46" s="30">
        <v>2</v>
      </c>
      <c r="H46" s="30">
        <f t="shared" si="8"/>
        <v>0</v>
      </c>
      <c r="I46" s="30">
        <f t="shared" si="9"/>
        <v>0</v>
      </c>
      <c r="J46" s="30">
        <v>1828</v>
      </c>
      <c r="K46" s="30">
        <v>135</v>
      </c>
      <c r="L46" s="30">
        <v>0.5</v>
      </c>
      <c r="M46" s="30">
        <v>0.2</v>
      </c>
      <c r="N46" s="30">
        <v>0.1</v>
      </c>
      <c r="O46" s="30">
        <v>0.2</v>
      </c>
      <c r="P46" s="30">
        <f t="shared" si="10"/>
        <v>0</v>
      </c>
      <c r="Q46" s="30">
        <f t="shared" si="11"/>
        <v>0</v>
      </c>
      <c r="R46" s="30">
        <f t="shared" si="12"/>
        <v>0</v>
      </c>
      <c r="S46" s="30">
        <f t="shared" si="13"/>
        <v>0</v>
      </c>
      <c r="T46" s="30">
        <f t="shared" si="14"/>
        <v>0</v>
      </c>
      <c r="U46" s="30">
        <f t="shared" si="15"/>
        <v>0</v>
      </c>
    </row>
    <row r="47" spans="1:21" s="31" customFormat="1" ht="28.4" customHeight="1">
      <c r="A47" s="25" t="s">
        <v>159</v>
      </c>
      <c r="B47" s="26" t="s">
        <v>160</v>
      </c>
      <c r="C47" s="27" t="s">
        <v>157</v>
      </c>
      <c r="D47" s="28" t="s">
        <v>158</v>
      </c>
      <c r="E47" s="29"/>
      <c r="F47" s="30">
        <v>3</v>
      </c>
      <c r="G47" s="30">
        <v>2</v>
      </c>
      <c r="H47" s="30">
        <f t="shared" si="8"/>
        <v>0</v>
      </c>
      <c r="I47" s="30">
        <f t="shared" si="9"/>
        <v>0</v>
      </c>
      <c r="J47" s="30">
        <v>972</v>
      </c>
      <c r="K47" s="30">
        <v>59</v>
      </c>
      <c r="L47" s="30">
        <v>0.3</v>
      </c>
      <c r="M47" s="30">
        <v>0.1</v>
      </c>
      <c r="N47" s="30">
        <v>0.01</v>
      </c>
      <c r="O47" s="30">
        <v>0.1</v>
      </c>
      <c r="P47" s="30">
        <f t="shared" si="10"/>
        <v>0</v>
      </c>
      <c r="Q47" s="30">
        <f t="shared" si="11"/>
        <v>0</v>
      </c>
      <c r="R47" s="30">
        <f t="shared" si="12"/>
        <v>0</v>
      </c>
      <c r="S47" s="30">
        <f t="shared" si="13"/>
        <v>0</v>
      </c>
      <c r="T47" s="30">
        <f t="shared" si="14"/>
        <v>0</v>
      </c>
      <c r="U47" s="30">
        <f t="shared" si="15"/>
        <v>0</v>
      </c>
    </row>
    <row r="48" spans="1:21" s="31" customFormat="1" ht="28.4" customHeight="1">
      <c r="A48" s="25" t="s">
        <v>161</v>
      </c>
      <c r="B48" s="26" t="s">
        <v>162</v>
      </c>
      <c r="C48" s="27" t="s">
        <v>157</v>
      </c>
      <c r="D48" s="28" t="s">
        <v>158</v>
      </c>
      <c r="E48" s="29"/>
      <c r="F48" s="30">
        <v>6</v>
      </c>
      <c r="G48" s="30">
        <v>5</v>
      </c>
      <c r="H48" s="30">
        <f t="shared" si="8"/>
        <v>0</v>
      </c>
      <c r="I48" s="30">
        <f t="shared" si="9"/>
        <v>0</v>
      </c>
      <c r="J48" s="30">
        <v>1665</v>
      </c>
      <c r="K48" s="30">
        <v>168</v>
      </c>
      <c r="L48" s="30">
        <v>0.1</v>
      </c>
      <c r="M48" s="30">
        <v>0.7</v>
      </c>
      <c r="N48" s="30">
        <v>0.1</v>
      </c>
      <c r="O48" s="30">
        <v>0.1</v>
      </c>
      <c r="P48" s="30">
        <f t="shared" si="10"/>
        <v>0</v>
      </c>
      <c r="Q48" s="30">
        <f t="shared" si="11"/>
        <v>0</v>
      </c>
      <c r="R48" s="30">
        <f t="shared" si="12"/>
        <v>0</v>
      </c>
      <c r="S48" s="30">
        <f t="shared" si="13"/>
        <v>0</v>
      </c>
      <c r="T48" s="30">
        <f t="shared" si="14"/>
        <v>0</v>
      </c>
      <c r="U48" s="30">
        <f t="shared" si="15"/>
        <v>0</v>
      </c>
    </row>
    <row r="49" spans="1:21" s="31" customFormat="1" ht="28.4" customHeight="1">
      <c r="A49" s="25" t="s">
        <v>163</v>
      </c>
      <c r="B49" s="26" t="s">
        <v>163</v>
      </c>
      <c r="C49" s="27" t="s">
        <v>164</v>
      </c>
      <c r="D49" s="28" t="s">
        <v>165</v>
      </c>
      <c r="E49" s="29"/>
      <c r="F49" s="30">
        <v>8</v>
      </c>
      <c r="G49" s="30">
        <v>4</v>
      </c>
      <c r="H49" s="30">
        <f t="shared" si="8"/>
        <v>0</v>
      </c>
      <c r="I49" s="30">
        <f t="shared" si="9"/>
        <v>0</v>
      </c>
      <c r="J49" s="30">
        <v>3606</v>
      </c>
      <c r="K49" s="30">
        <v>599</v>
      </c>
      <c r="L49" s="30">
        <v>0.1</v>
      </c>
      <c r="M49" s="30">
        <v>0.1</v>
      </c>
      <c r="N49" s="30">
        <v>0.3</v>
      </c>
      <c r="O49" s="30">
        <v>0.1</v>
      </c>
      <c r="P49" s="30">
        <f t="shared" si="10"/>
        <v>0</v>
      </c>
      <c r="Q49" s="30">
        <f t="shared" si="11"/>
        <v>0</v>
      </c>
      <c r="R49" s="30">
        <f t="shared" si="12"/>
        <v>0</v>
      </c>
      <c r="S49" s="30">
        <f t="shared" si="13"/>
        <v>0</v>
      </c>
      <c r="T49" s="30">
        <f t="shared" si="14"/>
        <v>0</v>
      </c>
      <c r="U49" s="30">
        <f t="shared" si="15"/>
        <v>0</v>
      </c>
    </row>
    <row r="50" spans="1:21" s="31" customFormat="1" ht="28.4" customHeight="1">
      <c r="A50" s="25" t="s">
        <v>166</v>
      </c>
      <c r="B50" s="26" t="s">
        <v>167</v>
      </c>
      <c r="C50" s="27" t="s">
        <v>29</v>
      </c>
      <c r="D50" s="28" t="s">
        <v>168</v>
      </c>
      <c r="E50" s="29"/>
      <c r="F50" s="30">
        <v>6</v>
      </c>
      <c r="G50" s="30">
        <v>5</v>
      </c>
      <c r="H50" s="30">
        <f t="shared" si="8"/>
        <v>0</v>
      </c>
      <c r="I50" s="30">
        <f t="shared" si="9"/>
        <v>0</v>
      </c>
      <c r="J50" s="30">
        <v>1631</v>
      </c>
      <c r="K50" s="30">
        <v>219</v>
      </c>
      <c r="L50" s="30">
        <v>0.1</v>
      </c>
      <c r="M50" s="30">
        <v>0.1</v>
      </c>
      <c r="N50" s="30">
        <v>0.2</v>
      </c>
      <c r="O50" s="30">
        <v>0.1</v>
      </c>
      <c r="P50" s="30">
        <f t="shared" si="10"/>
        <v>0</v>
      </c>
      <c r="Q50" s="30">
        <f t="shared" si="11"/>
        <v>0</v>
      </c>
      <c r="R50" s="30">
        <f t="shared" si="12"/>
        <v>0</v>
      </c>
      <c r="S50" s="30">
        <f t="shared" si="13"/>
        <v>0</v>
      </c>
      <c r="T50" s="30">
        <f t="shared" si="14"/>
        <v>0</v>
      </c>
      <c r="U50" s="30">
        <f t="shared" si="15"/>
        <v>0</v>
      </c>
    </row>
    <row r="51" spans="1:21" ht="28.4" customHeight="1">
      <c r="A51" s="32" t="s">
        <v>169</v>
      </c>
      <c r="B51" s="33" t="s">
        <v>170</v>
      </c>
      <c r="C51" s="27" t="s">
        <v>171</v>
      </c>
      <c r="D51" s="34" t="s">
        <v>170</v>
      </c>
      <c r="E51" s="29"/>
      <c r="F51" s="30">
        <v>1</v>
      </c>
      <c r="G51" s="30">
        <v>3</v>
      </c>
      <c r="H51" s="30">
        <f t="shared" si="8"/>
        <v>0</v>
      </c>
      <c r="I51" s="30">
        <f t="shared" si="9"/>
        <v>0</v>
      </c>
      <c r="J51" s="30">
        <v>1391</v>
      </c>
      <c r="K51" s="30">
        <v>167</v>
      </c>
      <c r="L51" s="30">
        <v>0.4</v>
      </c>
      <c r="M51" s="30">
        <v>0.3</v>
      </c>
      <c r="N51" s="30">
        <v>0.01</v>
      </c>
      <c r="O51" s="30">
        <v>0.3</v>
      </c>
      <c r="P51" s="30">
        <f t="shared" si="10"/>
        <v>0</v>
      </c>
      <c r="Q51" s="30">
        <f t="shared" si="11"/>
        <v>0</v>
      </c>
      <c r="R51" s="30">
        <f t="shared" si="12"/>
        <v>0</v>
      </c>
      <c r="S51" s="30">
        <f t="shared" si="13"/>
        <v>0</v>
      </c>
      <c r="T51" s="30">
        <f t="shared" si="14"/>
        <v>0</v>
      </c>
      <c r="U51" s="30">
        <f t="shared" si="15"/>
        <v>0</v>
      </c>
    </row>
    <row r="52" spans="1:21" ht="28.4" customHeight="1">
      <c r="A52" s="25" t="s">
        <v>172</v>
      </c>
      <c r="B52" s="26" t="s">
        <v>173</v>
      </c>
      <c r="C52" s="27" t="s">
        <v>83</v>
      </c>
      <c r="D52" s="28" t="s">
        <v>174</v>
      </c>
      <c r="E52" s="29"/>
      <c r="F52" s="30">
        <v>2</v>
      </c>
      <c r="G52" s="30">
        <v>4</v>
      </c>
      <c r="H52" s="30">
        <f t="shared" si="8"/>
        <v>0</v>
      </c>
      <c r="I52" s="30">
        <f t="shared" si="9"/>
        <v>0</v>
      </c>
      <c r="J52" s="30">
        <v>125</v>
      </c>
      <c r="K52" s="30">
        <v>25</v>
      </c>
      <c r="L52" s="30">
        <v>0.2</v>
      </c>
      <c r="M52" s="30">
        <v>0.1</v>
      </c>
      <c r="N52" s="30">
        <v>0.01</v>
      </c>
      <c r="O52" s="30">
        <v>0.1</v>
      </c>
      <c r="P52" s="30">
        <f t="shared" si="10"/>
        <v>0</v>
      </c>
      <c r="Q52" s="30">
        <f t="shared" si="11"/>
        <v>0</v>
      </c>
      <c r="R52" s="30">
        <f t="shared" si="12"/>
        <v>0</v>
      </c>
      <c r="S52" s="30">
        <f t="shared" si="13"/>
        <v>0</v>
      </c>
      <c r="T52" s="30">
        <f t="shared" si="14"/>
        <v>0</v>
      </c>
      <c r="U52" s="30">
        <f t="shared" si="15"/>
        <v>0</v>
      </c>
    </row>
    <row r="53" spans="1:21" ht="28.4" customHeight="1">
      <c r="A53" s="25" t="s">
        <v>175</v>
      </c>
      <c r="B53" s="26" t="s">
        <v>176</v>
      </c>
      <c r="C53" s="27" t="s">
        <v>79</v>
      </c>
      <c r="D53" s="28" t="s">
        <v>177</v>
      </c>
      <c r="E53" s="29"/>
      <c r="F53" s="30">
        <v>6</v>
      </c>
      <c r="G53" s="30">
        <v>5</v>
      </c>
      <c r="H53" s="30">
        <f t="shared" si="8"/>
        <v>0</v>
      </c>
      <c r="I53" s="30">
        <f t="shared" si="9"/>
        <v>0</v>
      </c>
      <c r="J53" s="30">
        <v>3730</v>
      </c>
      <c r="K53" s="30">
        <v>325</v>
      </c>
      <c r="L53" s="30">
        <v>0.1</v>
      </c>
      <c r="M53" s="30">
        <v>0.2</v>
      </c>
      <c r="N53" s="30">
        <v>0.3</v>
      </c>
      <c r="O53" s="30">
        <v>0.1</v>
      </c>
      <c r="P53" s="30">
        <f t="shared" si="10"/>
        <v>0</v>
      </c>
      <c r="Q53" s="30">
        <f t="shared" si="11"/>
        <v>0</v>
      </c>
      <c r="R53" s="30">
        <f t="shared" si="12"/>
        <v>0</v>
      </c>
      <c r="S53" s="30">
        <f t="shared" si="13"/>
        <v>0</v>
      </c>
      <c r="T53" s="30">
        <f t="shared" si="14"/>
        <v>0</v>
      </c>
      <c r="U53" s="30">
        <f t="shared" si="15"/>
        <v>0</v>
      </c>
    </row>
    <row r="54" spans="1:21" ht="28.4" customHeight="1">
      <c r="A54" s="25" t="s">
        <v>178</v>
      </c>
      <c r="B54" s="26" t="s">
        <v>179</v>
      </c>
      <c r="C54" s="27" t="s">
        <v>79</v>
      </c>
      <c r="D54" s="28" t="s">
        <v>177</v>
      </c>
      <c r="E54" s="29"/>
      <c r="F54" s="30">
        <v>8</v>
      </c>
      <c r="G54" s="30">
        <v>4</v>
      </c>
      <c r="H54" s="30">
        <f t="shared" si="8"/>
        <v>0</v>
      </c>
      <c r="I54" s="30">
        <f t="shared" si="9"/>
        <v>0</v>
      </c>
      <c r="J54" s="30">
        <v>1644</v>
      </c>
      <c r="K54" s="30">
        <v>358</v>
      </c>
      <c r="L54" s="30">
        <v>0.1</v>
      </c>
      <c r="M54" s="30">
        <v>0.1</v>
      </c>
      <c r="N54" s="30">
        <v>0.2</v>
      </c>
      <c r="O54" s="30">
        <v>0.1</v>
      </c>
      <c r="P54" s="30">
        <f t="shared" si="10"/>
        <v>0</v>
      </c>
      <c r="Q54" s="30">
        <f t="shared" si="11"/>
        <v>0</v>
      </c>
      <c r="R54" s="30">
        <f t="shared" si="12"/>
        <v>0</v>
      </c>
      <c r="S54" s="30">
        <f t="shared" si="13"/>
        <v>0</v>
      </c>
      <c r="T54" s="30">
        <f t="shared" si="14"/>
        <v>0</v>
      </c>
      <c r="U54" s="30">
        <f t="shared" si="15"/>
        <v>0</v>
      </c>
    </row>
    <row r="55" spans="1:21" ht="28.4" customHeight="1">
      <c r="A55" s="25" t="s">
        <v>180</v>
      </c>
      <c r="B55" s="26" t="s">
        <v>181</v>
      </c>
      <c r="C55" s="27" t="s">
        <v>33</v>
      </c>
      <c r="D55" s="28" t="s">
        <v>182</v>
      </c>
      <c r="E55" s="29"/>
      <c r="F55" s="30">
        <v>5</v>
      </c>
      <c r="G55" s="30">
        <v>5</v>
      </c>
      <c r="H55" s="30">
        <f t="shared" si="8"/>
        <v>0</v>
      </c>
      <c r="I55" s="30">
        <f t="shared" si="9"/>
        <v>0</v>
      </c>
      <c r="J55" s="30">
        <v>599</v>
      </c>
      <c r="K55" s="30">
        <v>77</v>
      </c>
      <c r="L55" s="30">
        <v>0.01</v>
      </c>
      <c r="M55" s="30">
        <v>0.01</v>
      </c>
      <c r="N55" s="30">
        <v>0.1</v>
      </c>
      <c r="O55" s="30">
        <v>0.01</v>
      </c>
      <c r="P55" s="30">
        <f t="shared" si="10"/>
        <v>0</v>
      </c>
      <c r="Q55" s="30">
        <f t="shared" si="11"/>
        <v>0</v>
      </c>
      <c r="R55" s="30">
        <f t="shared" si="12"/>
        <v>0</v>
      </c>
      <c r="S55" s="30">
        <f t="shared" si="13"/>
        <v>0</v>
      </c>
      <c r="T55" s="30">
        <f t="shared" si="14"/>
        <v>0</v>
      </c>
      <c r="U55" s="30">
        <f t="shared" si="15"/>
        <v>0</v>
      </c>
    </row>
    <row r="56" spans="1:21" ht="28.4" customHeight="1">
      <c r="A56" s="25" t="s">
        <v>183</v>
      </c>
      <c r="B56" s="26" t="s">
        <v>184</v>
      </c>
      <c r="C56" s="27" t="s">
        <v>29</v>
      </c>
      <c r="D56" s="28" t="s">
        <v>185</v>
      </c>
      <c r="E56" s="29"/>
      <c r="F56" s="30">
        <v>4</v>
      </c>
      <c r="G56" s="30">
        <v>3</v>
      </c>
      <c r="H56" s="30">
        <f t="shared" si="8"/>
        <v>0</v>
      </c>
      <c r="I56" s="30">
        <f t="shared" si="9"/>
        <v>0</v>
      </c>
      <c r="J56" s="30">
        <v>79</v>
      </c>
      <c r="K56" s="30">
        <v>26</v>
      </c>
      <c r="L56" s="30">
        <v>0.01</v>
      </c>
      <c r="M56" s="30">
        <v>0.1</v>
      </c>
      <c r="N56" s="30">
        <v>0.01</v>
      </c>
      <c r="O56" s="30">
        <v>0.01</v>
      </c>
      <c r="P56" s="30">
        <f t="shared" si="10"/>
        <v>0</v>
      </c>
      <c r="Q56" s="30">
        <f t="shared" si="11"/>
        <v>0</v>
      </c>
      <c r="R56" s="30">
        <f t="shared" si="12"/>
        <v>0</v>
      </c>
      <c r="S56" s="30">
        <f t="shared" si="13"/>
        <v>0</v>
      </c>
      <c r="T56" s="30">
        <f t="shared" si="14"/>
        <v>0</v>
      </c>
      <c r="U56" s="30">
        <f t="shared" si="15"/>
        <v>0</v>
      </c>
    </row>
    <row r="57" spans="1:21" ht="28.4" customHeight="1">
      <c r="A57" s="25" t="s">
        <v>186</v>
      </c>
      <c r="B57" s="26" t="s">
        <v>186</v>
      </c>
      <c r="C57" s="27" t="s">
        <v>72</v>
      </c>
      <c r="D57" s="28" t="s">
        <v>187</v>
      </c>
      <c r="E57" s="29"/>
      <c r="F57" s="30">
        <v>1</v>
      </c>
      <c r="G57" s="30">
        <v>4</v>
      </c>
      <c r="H57" s="30">
        <f t="shared" si="8"/>
        <v>0</v>
      </c>
      <c r="I57" s="30">
        <f t="shared" si="9"/>
        <v>0</v>
      </c>
      <c r="J57" s="30">
        <v>136</v>
      </c>
      <c r="K57" s="30">
        <v>55</v>
      </c>
      <c r="L57" s="30">
        <v>0.1</v>
      </c>
      <c r="M57" s="30">
        <v>0.3</v>
      </c>
      <c r="N57" s="30">
        <v>0.4</v>
      </c>
      <c r="O57" s="30">
        <v>0.1</v>
      </c>
      <c r="P57" s="30">
        <f t="shared" si="10"/>
        <v>0</v>
      </c>
      <c r="Q57" s="30">
        <f t="shared" si="11"/>
        <v>0</v>
      </c>
      <c r="R57" s="30">
        <f t="shared" si="12"/>
        <v>0</v>
      </c>
      <c r="S57" s="30">
        <f t="shared" si="13"/>
        <v>0</v>
      </c>
      <c r="T57" s="30">
        <f t="shared" si="14"/>
        <v>0</v>
      </c>
      <c r="U57" s="30">
        <f t="shared" si="15"/>
        <v>0</v>
      </c>
    </row>
    <row r="58" spans="1:21" ht="28.4" customHeight="1">
      <c r="A58" s="25" t="s">
        <v>188</v>
      </c>
      <c r="B58" s="26" t="s">
        <v>189</v>
      </c>
      <c r="C58" s="27" t="s">
        <v>190</v>
      </c>
      <c r="D58" s="28" t="s">
        <v>191</v>
      </c>
      <c r="E58" s="29"/>
      <c r="F58" s="30">
        <v>2</v>
      </c>
      <c r="G58" s="30">
        <v>3</v>
      </c>
      <c r="H58" s="30">
        <f t="shared" si="8"/>
        <v>0</v>
      </c>
      <c r="I58" s="30">
        <f t="shared" si="9"/>
        <v>0</v>
      </c>
      <c r="J58" s="30">
        <v>3666</v>
      </c>
      <c r="K58" s="30">
        <v>333</v>
      </c>
      <c r="L58" s="30">
        <v>0.1</v>
      </c>
      <c r="M58" s="30">
        <v>0.1</v>
      </c>
      <c r="N58" s="30">
        <v>0.3</v>
      </c>
      <c r="O58" s="30">
        <v>0.1</v>
      </c>
      <c r="P58" s="30">
        <f t="shared" si="10"/>
        <v>0</v>
      </c>
      <c r="Q58" s="30">
        <f t="shared" si="11"/>
        <v>0</v>
      </c>
      <c r="R58" s="30">
        <f t="shared" si="12"/>
        <v>0</v>
      </c>
      <c r="S58" s="30">
        <f t="shared" si="13"/>
        <v>0</v>
      </c>
      <c r="T58" s="30">
        <f t="shared" si="14"/>
        <v>0</v>
      </c>
      <c r="U58" s="30">
        <f t="shared" si="15"/>
        <v>0</v>
      </c>
    </row>
    <row r="59" spans="1:21" ht="28.4" customHeight="1">
      <c r="A59" s="25" t="s">
        <v>192</v>
      </c>
      <c r="B59" s="26" t="s">
        <v>193</v>
      </c>
      <c r="C59" s="27" t="s">
        <v>194</v>
      </c>
      <c r="D59" s="28" t="s">
        <v>195</v>
      </c>
      <c r="E59" s="29"/>
      <c r="F59" s="30">
        <v>6</v>
      </c>
      <c r="G59" s="30">
        <v>5</v>
      </c>
      <c r="H59" s="30">
        <f t="shared" si="8"/>
        <v>0</v>
      </c>
      <c r="I59" s="30">
        <f t="shared" si="9"/>
        <v>0</v>
      </c>
      <c r="J59" s="30">
        <v>6918</v>
      </c>
      <c r="K59" s="30">
        <v>436</v>
      </c>
      <c r="L59" s="30">
        <v>0.2</v>
      </c>
      <c r="M59" s="30">
        <v>0.3</v>
      </c>
      <c r="N59" s="30">
        <v>0.4</v>
      </c>
      <c r="O59" s="30">
        <v>0.2</v>
      </c>
      <c r="P59" s="30">
        <f t="shared" si="10"/>
        <v>0</v>
      </c>
      <c r="Q59" s="30">
        <f t="shared" si="11"/>
        <v>0</v>
      </c>
      <c r="R59" s="30">
        <f t="shared" si="12"/>
        <v>0</v>
      </c>
      <c r="S59" s="30">
        <f t="shared" si="13"/>
        <v>0</v>
      </c>
      <c r="T59" s="30">
        <f t="shared" si="14"/>
        <v>0</v>
      </c>
      <c r="U59" s="30">
        <f t="shared" si="15"/>
        <v>0</v>
      </c>
    </row>
    <row r="60" spans="1:21" ht="28.4" customHeight="1">
      <c r="A60" s="25" t="s">
        <v>196</v>
      </c>
      <c r="B60" s="26" t="s">
        <v>197</v>
      </c>
      <c r="C60" s="27" t="s">
        <v>149</v>
      </c>
      <c r="D60" s="28" t="s">
        <v>198</v>
      </c>
      <c r="E60" s="29"/>
      <c r="F60" s="30">
        <v>8</v>
      </c>
      <c r="G60" s="30">
        <v>4</v>
      </c>
      <c r="H60" s="30">
        <f t="shared" si="8"/>
        <v>0</v>
      </c>
      <c r="I60" s="30">
        <f t="shared" si="9"/>
        <v>0</v>
      </c>
      <c r="J60" s="30">
        <v>499</v>
      </c>
      <c r="K60" s="30">
        <v>142</v>
      </c>
      <c r="L60" s="30">
        <v>0.01</v>
      </c>
      <c r="M60" s="30">
        <v>0.01</v>
      </c>
      <c r="N60" s="30">
        <v>0.1</v>
      </c>
      <c r="O60" s="30">
        <v>0.01</v>
      </c>
      <c r="P60" s="30">
        <f t="shared" si="10"/>
        <v>0</v>
      </c>
      <c r="Q60" s="30">
        <f t="shared" si="11"/>
        <v>0</v>
      </c>
      <c r="R60" s="30">
        <f t="shared" si="12"/>
        <v>0</v>
      </c>
      <c r="S60" s="30">
        <f t="shared" si="13"/>
        <v>0</v>
      </c>
      <c r="T60" s="30">
        <f t="shared" si="14"/>
        <v>0</v>
      </c>
      <c r="U60" s="30">
        <f t="shared" si="15"/>
        <v>0</v>
      </c>
    </row>
    <row r="61" spans="1:21" ht="28.4" customHeight="1">
      <c r="A61" s="25" t="s">
        <v>199</v>
      </c>
      <c r="B61" s="26" t="s">
        <v>200</v>
      </c>
      <c r="C61" s="27" t="s">
        <v>194</v>
      </c>
      <c r="D61" s="28" t="s">
        <v>200</v>
      </c>
      <c r="E61" s="29"/>
      <c r="F61" s="30">
        <v>1</v>
      </c>
      <c r="G61" s="30">
        <v>2</v>
      </c>
      <c r="H61" s="30">
        <f t="shared" si="8"/>
        <v>0</v>
      </c>
      <c r="I61" s="30">
        <f t="shared" si="9"/>
        <v>0</v>
      </c>
      <c r="J61" s="30">
        <v>1996</v>
      </c>
      <c r="K61" s="30">
        <v>164</v>
      </c>
      <c r="L61" s="30">
        <v>0.3</v>
      </c>
      <c r="M61" s="30">
        <v>0.2</v>
      </c>
      <c r="N61" s="30">
        <v>0.4</v>
      </c>
      <c r="O61" s="30">
        <v>0.2</v>
      </c>
      <c r="P61" s="30">
        <f t="shared" si="10"/>
        <v>0</v>
      </c>
      <c r="Q61" s="30">
        <f t="shared" si="11"/>
        <v>0</v>
      </c>
      <c r="R61" s="30">
        <f t="shared" si="12"/>
        <v>0</v>
      </c>
      <c r="S61" s="30">
        <f t="shared" si="13"/>
        <v>0</v>
      </c>
      <c r="T61" s="30">
        <f t="shared" si="14"/>
        <v>0</v>
      </c>
      <c r="U61" s="30">
        <f t="shared" si="15"/>
        <v>0</v>
      </c>
    </row>
    <row r="62" spans="1:21" ht="28.4" customHeight="1">
      <c r="A62" s="25" t="s">
        <v>201</v>
      </c>
      <c r="B62" s="26" t="s">
        <v>202</v>
      </c>
      <c r="C62" s="27" t="s">
        <v>133</v>
      </c>
      <c r="D62" s="28" t="s">
        <v>203</v>
      </c>
      <c r="E62" s="29"/>
      <c r="F62" s="30">
        <v>6</v>
      </c>
      <c r="G62" s="30">
        <v>6</v>
      </c>
      <c r="H62" s="30">
        <f t="shared" si="8"/>
        <v>0</v>
      </c>
      <c r="I62" s="30">
        <f t="shared" si="9"/>
        <v>0</v>
      </c>
      <c r="J62" s="30">
        <v>412</v>
      </c>
      <c r="K62" s="30">
        <v>96</v>
      </c>
      <c r="L62" s="30">
        <v>0.01</v>
      </c>
      <c r="M62" s="30">
        <v>0.01</v>
      </c>
      <c r="N62" s="30">
        <v>0.1</v>
      </c>
      <c r="O62" s="30">
        <v>0.01</v>
      </c>
      <c r="P62" s="30">
        <f t="shared" si="10"/>
        <v>0</v>
      </c>
      <c r="Q62" s="30">
        <f t="shared" si="11"/>
        <v>0</v>
      </c>
      <c r="R62" s="30">
        <f t="shared" si="12"/>
        <v>0</v>
      </c>
      <c r="S62" s="30">
        <f t="shared" si="13"/>
        <v>0</v>
      </c>
      <c r="T62" s="30">
        <f t="shared" si="14"/>
        <v>0</v>
      </c>
      <c r="U62" s="30">
        <f t="shared" si="15"/>
        <v>0</v>
      </c>
    </row>
    <row r="63" spans="1:21" ht="28.4" customHeight="1">
      <c r="A63" s="25" t="s">
        <v>204</v>
      </c>
      <c r="B63" s="26" t="s">
        <v>205</v>
      </c>
      <c r="C63" s="27" t="s">
        <v>206</v>
      </c>
      <c r="D63" s="28" t="s">
        <v>207</v>
      </c>
      <c r="E63" s="29"/>
      <c r="F63" s="30">
        <v>8</v>
      </c>
      <c r="G63" s="30">
        <v>4</v>
      </c>
      <c r="H63" s="30">
        <f t="shared" si="8"/>
        <v>0</v>
      </c>
      <c r="I63" s="30">
        <f t="shared" si="9"/>
        <v>0</v>
      </c>
      <c r="J63" s="30">
        <v>499</v>
      </c>
      <c r="K63" s="30">
        <v>142</v>
      </c>
      <c r="L63" s="30">
        <v>0.01</v>
      </c>
      <c r="M63" s="30">
        <v>0.1</v>
      </c>
      <c r="N63" s="30">
        <v>0.1</v>
      </c>
      <c r="O63" s="30">
        <v>0.01</v>
      </c>
      <c r="P63" s="30">
        <f t="shared" si="10"/>
        <v>0</v>
      </c>
      <c r="Q63" s="30">
        <f t="shared" si="11"/>
        <v>0</v>
      </c>
      <c r="R63" s="30">
        <f t="shared" si="12"/>
        <v>0</v>
      </c>
      <c r="S63" s="30">
        <f t="shared" si="13"/>
        <v>0</v>
      </c>
      <c r="T63" s="30">
        <f t="shared" si="14"/>
        <v>0</v>
      </c>
      <c r="U63" s="30">
        <f t="shared" si="15"/>
        <v>0</v>
      </c>
    </row>
    <row r="64" spans="1:21" ht="28.4" customHeight="1">
      <c r="A64" s="25" t="s">
        <v>208</v>
      </c>
      <c r="B64" s="26" t="s">
        <v>209</v>
      </c>
      <c r="C64" s="27" t="s">
        <v>210</v>
      </c>
      <c r="D64" s="28" t="s">
        <v>211</v>
      </c>
      <c r="E64" s="29"/>
      <c r="F64" s="30">
        <v>6</v>
      </c>
      <c r="G64" s="30">
        <v>5</v>
      </c>
      <c r="H64" s="30">
        <f t="shared" si="8"/>
        <v>0</v>
      </c>
      <c r="I64" s="30">
        <f t="shared" si="9"/>
        <v>0</v>
      </c>
      <c r="J64" s="30">
        <v>6918</v>
      </c>
      <c r="K64" s="30">
        <v>436</v>
      </c>
      <c r="L64" s="30">
        <v>0.2</v>
      </c>
      <c r="M64" s="30">
        <v>0.3</v>
      </c>
      <c r="N64" s="30">
        <v>0.4</v>
      </c>
      <c r="O64" s="30">
        <v>0.2</v>
      </c>
      <c r="P64" s="30">
        <f t="shared" si="10"/>
        <v>0</v>
      </c>
      <c r="Q64" s="30">
        <f t="shared" si="11"/>
        <v>0</v>
      </c>
      <c r="R64" s="30">
        <f t="shared" si="12"/>
        <v>0</v>
      </c>
      <c r="S64" s="30">
        <f t="shared" si="13"/>
        <v>0</v>
      </c>
      <c r="T64" s="30">
        <f t="shared" si="14"/>
        <v>0</v>
      </c>
      <c r="U64" s="30">
        <f t="shared" si="15"/>
        <v>0</v>
      </c>
    </row>
    <row r="65" spans="1:21" ht="28.4" customHeight="1">
      <c r="A65" s="25" t="s">
        <v>212</v>
      </c>
      <c r="B65" s="26" t="s">
        <v>213</v>
      </c>
      <c r="C65" s="27" t="s">
        <v>149</v>
      </c>
      <c r="D65" s="28" t="s">
        <v>214</v>
      </c>
      <c r="E65" s="29"/>
      <c r="F65" s="30">
        <v>8</v>
      </c>
      <c r="G65" s="30">
        <v>4</v>
      </c>
      <c r="H65" s="30">
        <f t="shared" si="8"/>
        <v>0</v>
      </c>
      <c r="I65" s="30">
        <f t="shared" si="9"/>
        <v>0</v>
      </c>
      <c r="J65" s="30">
        <v>499</v>
      </c>
      <c r="K65" s="30">
        <v>142</v>
      </c>
      <c r="L65" s="30">
        <v>0.01</v>
      </c>
      <c r="M65" s="30">
        <v>0.1</v>
      </c>
      <c r="N65" s="30">
        <v>0.1</v>
      </c>
      <c r="O65" s="30">
        <v>0.01</v>
      </c>
      <c r="P65" s="30">
        <f t="shared" si="10"/>
        <v>0</v>
      </c>
      <c r="Q65" s="30">
        <f t="shared" si="11"/>
        <v>0</v>
      </c>
      <c r="R65" s="30">
        <f t="shared" si="12"/>
        <v>0</v>
      </c>
      <c r="S65" s="30">
        <f t="shared" si="13"/>
        <v>0</v>
      </c>
      <c r="T65" s="30">
        <f t="shared" si="14"/>
        <v>0</v>
      </c>
      <c r="U65" s="30">
        <f t="shared" si="15"/>
        <v>0</v>
      </c>
    </row>
    <row r="66" spans="1:21" ht="28.4" customHeight="1">
      <c r="A66" s="25" t="s">
        <v>215</v>
      </c>
      <c r="B66" s="26" t="s">
        <v>216</v>
      </c>
      <c r="C66" s="27" t="s">
        <v>217</v>
      </c>
      <c r="D66" s="28" t="s">
        <v>218</v>
      </c>
      <c r="E66" s="29"/>
      <c r="F66" s="30">
        <v>1</v>
      </c>
      <c r="G66" s="30">
        <v>2</v>
      </c>
      <c r="H66" s="30">
        <f t="shared" si="8"/>
        <v>0</v>
      </c>
      <c r="I66" s="30">
        <f t="shared" si="9"/>
        <v>0</v>
      </c>
      <c r="J66" s="30">
        <v>32</v>
      </c>
      <c r="K66" s="30">
        <v>8</v>
      </c>
      <c r="L66" s="30">
        <v>0.01</v>
      </c>
      <c r="M66" s="30">
        <v>0.01</v>
      </c>
      <c r="N66" s="30">
        <v>0.01</v>
      </c>
      <c r="O66" s="30">
        <v>0.01</v>
      </c>
      <c r="P66" s="30">
        <f t="shared" si="10"/>
        <v>0</v>
      </c>
      <c r="Q66" s="30">
        <f t="shared" si="11"/>
        <v>0</v>
      </c>
      <c r="R66" s="30">
        <f t="shared" si="12"/>
        <v>0</v>
      </c>
      <c r="S66" s="30">
        <f t="shared" si="13"/>
        <v>0</v>
      </c>
      <c r="T66" s="30">
        <f t="shared" si="14"/>
        <v>0</v>
      </c>
      <c r="U66" s="30">
        <f t="shared" si="15"/>
        <v>0</v>
      </c>
    </row>
    <row r="67" spans="1:21" ht="28.4" customHeight="1">
      <c r="A67" s="25" t="s">
        <v>219</v>
      </c>
      <c r="B67" s="26" t="s">
        <v>220</v>
      </c>
      <c r="C67" s="27" t="s">
        <v>221</v>
      </c>
      <c r="D67" s="28" t="s">
        <v>222</v>
      </c>
      <c r="E67" s="29"/>
      <c r="F67" s="30">
        <v>8</v>
      </c>
      <c r="G67" s="30">
        <v>4</v>
      </c>
      <c r="H67" s="30">
        <f t="shared" si="8"/>
        <v>0</v>
      </c>
      <c r="I67" s="30">
        <f t="shared" si="9"/>
        <v>0</v>
      </c>
      <c r="J67" s="30">
        <v>499</v>
      </c>
      <c r="K67" s="30">
        <v>142</v>
      </c>
      <c r="L67" s="30">
        <v>0.01</v>
      </c>
      <c r="M67" s="30">
        <v>0.1</v>
      </c>
      <c r="N67" s="30">
        <v>0.1</v>
      </c>
      <c r="O67" s="30">
        <v>0.01</v>
      </c>
      <c r="P67" s="30">
        <f t="shared" si="10"/>
        <v>0</v>
      </c>
      <c r="Q67" s="30">
        <f t="shared" si="11"/>
        <v>0</v>
      </c>
      <c r="R67" s="30">
        <f t="shared" si="12"/>
        <v>0</v>
      </c>
      <c r="S67" s="30">
        <f t="shared" si="13"/>
        <v>0</v>
      </c>
      <c r="T67" s="30">
        <f t="shared" si="14"/>
        <v>0</v>
      </c>
      <c r="U67" s="30">
        <f t="shared" si="15"/>
        <v>0</v>
      </c>
    </row>
    <row r="68" spans="1:21" ht="28.4" customHeight="1">
      <c r="A68" s="25" t="s">
        <v>223</v>
      </c>
      <c r="B68" s="26" t="s">
        <v>224</v>
      </c>
      <c r="C68" s="27" t="s">
        <v>157</v>
      </c>
      <c r="D68" s="28" t="s">
        <v>225</v>
      </c>
      <c r="E68" s="29"/>
      <c r="F68" s="30">
        <v>3</v>
      </c>
      <c r="G68" s="30">
        <v>3</v>
      </c>
      <c r="H68" s="30">
        <f t="shared" ref="H68:H99" si="16">E68*F68</f>
        <v>0</v>
      </c>
      <c r="I68" s="30">
        <f t="shared" ref="I68:I99" si="17">E68*G68</f>
        <v>0</v>
      </c>
      <c r="J68" s="30">
        <v>283</v>
      </c>
      <c r="K68" s="30">
        <v>76</v>
      </c>
      <c r="L68" s="30">
        <v>0.2</v>
      </c>
      <c r="M68" s="30">
        <v>0.01</v>
      </c>
      <c r="N68" s="30">
        <v>0.01</v>
      </c>
      <c r="O68" s="30">
        <v>0.1</v>
      </c>
      <c r="P68" s="30">
        <f t="shared" ref="P68:P99" si="18">E68*J68</f>
        <v>0</v>
      </c>
      <c r="Q68" s="30">
        <f t="shared" ref="Q68:Q99" si="19">E68*K68</f>
        <v>0</v>
      </c>
      <c r="R68" s="30">
        <f t="shared" ref="R68:R99" si="20">E68*L68</f>
        <v>0</v>
      </c>
      <c r="S68" s="30">
        <f t="shared" ref="S68:S99" si="21">E68*M68</f>
        <v>0</v>
      </c>
      <c r="T68" s="30">
        <f t="shared" ref="T68:T99" si="22">E68*M68</f>
        <v>0</v>
      </c>
      <c r="U68" s="30">
        <f t="shared" ref="U68:U99" si="23">E68*N68</f>
        <v>0</v>
      </c>
    </row>
    <row r="69" spans="1:21" ht="28.4" customHeight="1">
      <c r="A69" s="25" t="s">
        <v>226</v>
      </c>
      <c r="B69" s="26" t="s">
        <v>227</v>
      </c>
      <c r="C69" s="27" t="s">
        <v>64</v>
      </c>
      <c r="D69" s="28" t="s">
        <v>228</v>
      </c>
      <c r="E69" s="29"/>
      <c r="F69" s="30">
        <v>8</v>
      </c>
      <c r="G69" s="30">
        <v>4</v>
      </c>
      <c r="H69" s="30">
        <f t="shared" si="16"/>
        <v>0</v>
      </c>
      <c r="I69" s="30">
        <f t="shared" si="17"/>
        <v>0</v>
      </c>
      <c r="J69" s="30">
        <v>499</v>
      </c>
      <c r="K69" s="30">
        <v>142</v>
      </c>
      <c r="L69" s="30">
        <v>0.01</v>
      </c>
      <c r="M69" s="30">
        <v>0.1</v>
      </c>
      <c r="N69" s="30">
        <v>0.1</v>
      </c>
      <c r="O69" s="30">
        <v>0.01</v>
      </c>
      <c r="P69" s="30">
        <f t="shared" si="18"/>
        <v>0</v>
      </c>
      <c r="Q69" s="30">
        <f t="shared" si="19"/>
        <v>0</v>
      </c>
      <c r="R69" s="30">
        <f t="shared" si="20"/>
        <v>0</v>
      </c>
      <c r="S69" s="30">
        <f t="shared" si="21"/>
        <v>0</v>
      </c>
      <c r="T69" s="30">
        <f t="shared" si="22"/>
        <v>0</v>
      </c>
      <c r="U69" s="30">
        <f t="shared" si="23"/>
        <v>0</v>
      </c>
    </row>
    <row r="70" spans="1:21" ht="28.4" customHeight="1">
      <c r="A70" s="25" t="s">
        <v>229</v>
      </c>
      <c r="B70" s="26" t="s">
        <v>230</v>
      </c>
      <c r="C70" s="27" t="s">
        <v>231</v>
      </c>
      <c r="D70" s="28" t="s">
        <v>232</v>
      </c>
      <c r="E70" s="29"/>
      <c r="F70" s="30">
        <v>3</v>
      </c>
      <c r="G70" s="30">
        <v>3</v>
      </c>
      <c r="H70" s="30">
        <f t="shared" si="16"/>
        <v>0</v>
      </c>
      <c r="I70" s="30">
        <f t="shared" si="17"/>
        <v>0</v>
      </c>
      <c r="J70" s="30">
        <v>321</v>
      </c>
      <c r="K70" s="30">
        <v>57</v>
      </c>
      <c r="L70" s="30">
        <v>0.1</v>
      </c>
      <c r="M70" s="30">
        <v>0.3</v>
      </c>
      <c r="N70" s="30">
        <v>0.01</v>
      </c>
      <c r="O70" s="30">
        <v>0.01</v>
      </c>
      <c r="P70" s="30">
        <f t="shared" si="18"/>
        <v>0</v>
      </c>
      <c r="Q70" s="30">
        <f t="shared" si="19"/>
        <v>0</v>
      </c>
      <c r="R70" s="30">
        <f t="shared" si="20"/>
        <v>0</v>
      </c>
      <c r="S70" s="30">
        <f t="shared" si="21"/>
        <v>0</v>
      </c>
      <c r="T70" s="30">
        <f t="shared" si="22"/>
        <v>0</v>
      </c>
      <c r="U70" s="30">
        <f t="shared" si="23"/>
        <v>0</v>
      </c>
    </row>
    <row r="71" spans="1:21" ht="28.4" customHeight="1">
      <c r="A71" s="25" t="s">
        <v>233</v>
      </c>
      <c r="B71" s="26" t="s">
        <v>234</v>
      </c>
      <c r="C71" s="27" t="s">
        <v>235</v>
      </c>
      <c r="D71" s="28" t="s">
        <v>236</v>
      </c>
      <c r="E71" s="29"/>
      <c r="F71" s="30">
        <v>8</v>
      </c>
      <c r="G71" s="30">
        <v>4</v>
      </c>
      <c r="H71" s="30">
        <f t="shared" si="16"/>
        <v>0</v>
      </c>
      <c r="I71" s="30">
        <f t="shared" si="17"/>
        <v>0</v>
      </c>
      <c r="J71" s="30">
        <v>1100</v>
      </c>
      <c r="K71" s="30">
        <v>314</v>
      </c>
      <c r="L71" s="30">
        <v>0.1</v>
      </c>
      <c r="M71" s="30">
        <v>0.1</v>
      </c>
      <c r="N71" s="30">
        <v>0.3</v>
      </c>
      <c r="O71" s="30">
        <v>0.1</v>
      </c>
      <c r="P71" s="30">
        <f t="shared" si="18"/>
        <v>0</v>
      </c>
      <c r="Q71" s="30">
        <f t="shared" si="19"/>
        <v>0</v>
      </c>
      <c r="R71" s="30">
        <f t="shared" si="20"/>
        <v>0</v>
      </c>
      <c r="S71" s="30">
        <f t="shared" si="21"/>
        <v>0</v>
      </c>
      <c r="T71" s="30">
        <f t="shared" si="22"/>
        <v>0</v>
      </c>
      <c r="U71" s="30">
        <f t="shared" si="23"/>
        <v>0</v>
      </c>
    </row>
    <row r="72" spans="1:21" ht="28.4" customHeight="1">
      <c r="A72" s="25" t="s">
        <v>237</v>
      </c>
      <c r="B72" s="26" t="s">
        <v>238</v>
      </c>
      <c r="C72" s="27" t="s">
        <v>113</v>
      </c>
      <c r="D72" s="28" t="s">
        <v>239</v>
      </c>
      <c r="E72" s="29"/>
      <c r="F72" s="30">
        <v>8</v>
      </c>
      <c r="G72" s="30">
        <v>4</v>
      </c>
      <c r="H72" s="30">
        <f t="shared" si="16"/>
        <v>0</v>
      </c>
      <c r="I72" s="30">
        <f t="shared" si="17"/>
        <v>0</v>
      </c>
      <c r="J72" s="30">
        <v>499</v>
      </c>
      <c r="K72" s="30">
        <v>142</v>
      </c>
      <c r="L72" s="30">
        <v>0.01</v>
      </c>
      <c r="M72" s="30">
        <v>0.1</v>
      </c>
      <c r="N72" s="30">
        <v>0.1</v>
      </c>
      <c r="O72" s="30">
        <v>0.01</v>
      </c>
      <c r="P72" s="30">
        <f t="shared" si="18"/>
        <v>0</v>
      </c>
      <c r="Q72" s="30">
        <f t="shared" si="19"/>
        <v>0</v>
      </c>
      <c r="R72" s="30">
        <f t="shared" si="20"/>
        <v>0</v>
      </c>
      <c r="S72" s="30">
        <f t="shared" si="21"/>
        <v>0</v>
      </c>
      <c r="T72" s="30">
        <f t="shared" si="22"/>
        <v>0</v>
      </c>
      <c r="U72" s="30">
        <f t="shared" si="23"/>
        <v>0</v>
      </c>
    </row>
    <row r="73" spans="1:21" ht="28.4" customHeight="1">
      <c r="A73" s="25" t="s">
        <v>240</v>
      </c>
      <c r="B73" s="26" t="s">
        <v>241</v>
      </c>
      <c r="C73" s="27" t="s">
        <v>242</v>
      </c>
      <c r="D73" s="28" t="s">
        <v>243</v>
      </c>
      <c r="E73" s="29"/>
      <c r="F73" s="30">
        <v>1</v>
      </c>
      <c r="G73" s="30">
        <v>1</v>
      </c>
      <c r="H73" s="30">
        <f t="shared" si="16"/>
        <v>0</v>
      </c>
      <c r="I73" s="30">
        <f t="shared" si="17"/>
        <v>0</v>
      </c>
      <c r="J73" s="30">
        <v>845</v>
      </c>
      <c r="K73" s="30">
        <v>105</v>
      </c>
      <c r="L73" s="30">
        <v>0.1</v>
      </c>
      <c r="M73" s="30">
        <v>0.1</v>
      </c>
      <c r="N73" s="30">
        <v>0.1</v>
      </c>
      <c r="O73" s="30">
        <v>0.1</v>
      </c>
      <c r="P73" s="30">
        <f t="shared" si="18"/>
        <v>0</v>
      </c>
      <c r="Q73" s="30">
        <f t="shared" si="19"/>
        <v>0</v>
      </c>
      <c r="R73" s="30">
        <f t="shared" si="20"/>
        <v>0</v>
      </c>
      <c r="S73" s="30">
        <f t="shared" si="21"/>
        <v>0</v>
      </c>
      <c r="T73" s="30">
        <f t="shared" si="22"/>
        <v>0</v>
      </c>
      <c r="U73" s="30">
        <f t="shared" si="23"/>
        <v>0</v>
      </c>
    </row>
    <row r="74" spans="1:21" ht="28.4" customHeight="1">
      <c r="A74" s="25" t="s">
        <v>244</v>
      </c>
      <c r="B74" s="26" t="s">
        <v>245</v>
      </c>
      <c r="C74" s="27" t="s">
        <v>246</v>
      </c>
      <c r="D74" s="28" t="s">
        <v>247</v>
      </c>
      <c r="E74" s="29"/>
      <c r="F74" s="30">
        <v>6</v>
      </c>
      <c r="G74" s="30">
        <v>5</v>
      </c>
      <c r="H74" s="30">
        <f t="shared" si="16"/>
        <v>0</v>
      </c>
      <c r="I74" s="30">
        <f t="shared" si="17"/>
        <v>0</v>
      </c>
      <c r="J74" s="30">
        <v>6918</v>
      </c>
      <c r="K74" s="30">
        <v>436</v>
      </c>
      <c r="L74" s="30">
        <v>0.2</v>
      </c>
      <c r="M74" s="30">
        <v>0.3</v>
      </c>
      <c r="N74" s="30">
        <v>0.4</v>
      </c>
      <c r="O74" s="30">
        <v>0.2</v>
      </c>
      <c r="P74" s="30">
        <f t="shared" si="18"/>
        <v>0</v>
      </c>
      <c r="Q74" s="30">
        <f t="shared" si="19"/>
        <v>0</v>
      </c>
      <c r="R74" s="30">
        <f t="shared" si="20"/>
        <v>0</v>
      </c>
      <c r="S74" s="30">
        <f t="shared" si="21"/>
        <v>0</v>
      </c>
      <c r="T74" s="30">
        <f t="shared" si="22"/>
        <v>0</v>
      </c>
      <c r="U74" s="30">
        <f t="shared" si="23"/>
        <v>0</v>
      </c>
    </row>
    <row r="75" spans="1:21" ht="28.4" customHeight="1">
      <c r="A75" s="25" t="s">
        <v>248</v>
      </c>
      <c r="B75" s="26" t="s">
        <v>249</v>
      </c>
      <c r="C75" s="27" t="s">
        <v>101</v>
      </c>
      <c r="D75" s="28" t="s">
        <v>250</v>
      </c>
      <c r="E75" s="29"/>
      <c r="F75" s="30">
        <v>1</v>
      </c>
      <c r="G75" s="30">
        <v>1</v>
      </c>
      <c r="H75" s="30">
        <f t="shared" si="16"/>
        <v>0</v>
      </c>
      <c r="I75" s="30">
        <f t="shared" si="17"/>
        <v>0</v>
      </c>
      <c r="J75" s="30">
        <v>32</v>
      </c>
      <c r="K75" s="30">
        <v>12</v>
      </c>
      <c r="L75" s="30">
        <v>0.01</v>
      </c>
      <c r="M75" s="30">
        <v>0.01</v>
      </c>
      <c r="N75" s="30">
        <v>0.01</v>
      </c>
      <c r="O75" s="30">
        <v>0.1</v>
      </c>
      <c r="P75" s="30">
        <f t="shared" si="18"/>
        <v>0</v>
      </c>
      <c r="Q75" s="30">
        <f t="shared" si="19"/>
        <v>0</v>
      </c>
      <c r="R75" s="30">
        <f t="shared" si="20"/>
        <v>0</v>
      </c>
      <c r="S75" s="30">
        <f t="shared" si="21"/>
        <v>0</v>
      </c>
      <c r="T75" s="30">
        <f t="shared" si="22"/>
        <v>0</v>
      </c>
      <c r="U75" s="30">
        <f t="shared" si="23"/>
        <v>0</v>
      </c>
    </row>
    <row r="76" spans="1:21" ht="28.4" customHeight="1">
      <c r="A76" s="25" t="s">
        <v>251</v>
      </c>
      <c r="B76" s="26" t="s">
        <v>252</v>
      </c>
      <c r="C76" s="27" t="s">
        <v>253</v>
      </c>
      <c r="D76" s="28" t="s">
        <v>254</v>
      </c>
      <c r="E76" s="29"/>
      <c r="F76" s="30">
        <v>6</v>
      </c>
      <c r="G76" s="30">
        <v>5</v>
      </c>
      <c r="H76" s="30">
        <f t="shared" si="16"/>
        <v>0</v>
      </c>
      <c r="I76" s="30">
        <f t="shared" si="17"/>
        <v>0</v>
      </c>
      <c r="J76" s="30">
        <v>1631</v>
      </c>
      <c r="K76" s="30">
        <v>219</v>
      </c>
      <c r="L76" s="30">
        <v>0.1</v>
      </c>
      <c r="M76" s="30">
        <v>0.1</v>
      </c>
      <c r="N76" s="30">
        <v>0.2</v>
      </c>
      <c r="O76" s="30">
        <v>0.1</v>
      </c>
      <c r="P76" s="30">
        <f t="shared" si="18"/>
        <v>0</v>
      </c>
      <c r="Q76" s="30">
        <f t="shared" si="19"/>
        <v>0</v>
      </c>
      <c r="R76" s="30">
        <f t="shared" si="20"/>
        <v>0</v>
      </c>
      <c r="S76" s="30">
        <f t="shared" si="21"/>
        <v>0</v>
      </c>
      <c r="T76" s="30">
        <f t="shared" si="22"/>
        <v>0</v>
      </c>
      <c r="U76" s="30">
        <f t="shared" si="23"/>
        <v>0</v>
      </c>
    </row>
    <row r="77" spans="1:21" ht="28.4" customHeight="1">
      <c r="A77" s="25" t="s">
        <v>255</v>
      </c>
      <c r="B77" s="26" t="s">
        <v>256</v>
      </c>
      <c r="C77" s="27" t="s">
        <v>253</v>
      </c>
      <c r="D77" s="28" t="s">
        <v>254</v>
      </c>
      <c r="E77" s="29"/>
      <c r="F77" s="30">
        <v>8</v>
      </c>
      <c r="G77" s="30">
        <v>4</v>
      </c>
      <c r="H77" s="30">
        <f t="shared" si="16"/>
        <v>0</v>
      </c>
      <c r="I77" s="30">
        <f t="shared" si="17"/>
        <v>0</v>
      </c>
      <c r="J77" s="30">
        <v>3606</v>
      </c>
      <c r="K77" s="30">
        <v>599</v>
      </c>
      <c r="L77" s="30">
        <v>0.1</v>
      </c>
      <c r="M77" s="30">
        <v>0.1</v>
      </c>
      <c r="N77" s="30">
        <v>0.3</v>
      </c>
      <c r="O77" s="30">
        <v>0.1</v>
      </c>
      <c r="P77" s="30">
        <f t="shared" si="18"/>
        <v>0</v>
      </c>
      <c r="Q77" s="30">
        <f t="shared" si="19"/>
        <v>0</v>
      </c>
      <c r="R77" s="30">
        <f t="shared" si="20"/>
        <v>0</v>
      </c>
      <c r="S77" s="30">
        <f t="shared" si="21"/>
        <v>0</v>
      </c>
      <c r="T77" s="30">
        <f t="shared" si="22"/>
        <v>0</v>
      </c>
      <c r="U77" s="30">
        <f t="shared" si="23"/>
        <v>0</v>
      </c>
    </row>
    <row r="78" spans="1:21" ht="28.4" customHeight="1">
      <c r="A78" s="25" t="s">
        <v>257</v>
      </c>
      <c r="B78" s="26" t="s">
        <v>257</v>
      </c>
      <c r="C78" s="27" t="s">
        <v>253</v>
      </c>
      <c r="D78" s="28" t="s">
        <v>254</v>
      </c>
      <c r="E78" s="29"/>
      <c r="F78" s="30">
        <v>19</v>
      </c>
      <c r="G78" s="30">
        <v>3</v>
      </c>
      <c r="H78" s="30">
        <f t="shared" si="16"/>
        <v>0</v>
      </c>
      <c r="I78" s="30">
        <f t="shared" si="17"/>
        <v>0</v>
      </c>
      <c r="J78" s="30">
        <v>1036</v>
      </c>
      <c r="K78" s="30">
        <v>145</v>
      </c>
      <c r="L78" s="30">
        <v>0.1</v>
      </c>
      <c r="M78" s="30">
        <v>0.4</v>
      </c>
      <c r="N78" s="30">
        <v>0.1</v>
      </c>
      <c r="O78" s="30">
        <v>0.01</v>
      </c>
      <c r="P78" s="30">
        <f t="shared" si="18"/>
        <v>0</v>
      </c>
      <c r="Q78" s="30">
        <f t="shared" si="19"/>
        <v>0</v>
      </c>
      <c r="R78" s="30">
        <f t="shared" si="20"/>
        <v>0</v>
      </c>
      <c r="S78" s="30">
        <f t="shared" si="21"/>
        <v>0</v>
      </c>
      <c r="T78" s="30">
        <f t="shared" si="22"/>
        <v>0</v>
      </c>
      <c r="U78" s="30">
        <f t="shared" si="23"/>
        <v>0</v>
      </c>
    </row>
    <row r="79" spans="1:21" ht="28.4" customHeight="1">
      <c r="A79" s="25" t="s">
        <v>258</v>
      </c>
      <c r="B79" s="26" t="s">
        <v>259</v>
      </c>
      <c r="C79" s="27" t="s">
        <v>133</v>
      </c>
      <c r="D79" s="28" t="s">
        <v>260</v>
      </c>
      <c r="E79" s="29"/>
      <c r="F79" s="30">
        <v>5</v>
      </c>
      <c r="G79" s="30">
        <v>5</v>
      </c>
      <c r="H79" s="30">
        <f t="shared" si="16"/>
        <v>0</v>
      </c>
      <c r="I79" s="30">
        <f t="shared" si="17"/>
        <v>0</v>
      </c>
      <c r="J79" s="30">
        <v>599</v>
      </c>
      <c r="K79" s="30">
        <v>77</v>
      </c>
      <c r="L79" s="30">
        <v>0.01</v>
      </c>
      <c r="M79" s="30">
        <v>0.01</v>
      </c>
      <c r="N79" s="30">
        <v>0.1</v>
      </c>
      <c r="O79" s="30">
        <v>0.01</v>
      </c>
      <c r="P79" s="30">
        <f t="shared" si="18"/>
        <v>0</v>
      </c>
      <c r="Q79" s="30">
        <f t="shared" si="19"/>
        <v>0</v>
      </c>
      <c r="R79" s="30">
        <f t="shared" si="20"/>
        <v>0</v>
      </c>
      <c r="S79" s="30">
        <f t="shared" si="21"/>
        <v>0</v>
      </c>
      <c r="T79" s="30">
        <f t="shared" si="22"/>
        <v>0</v>
      </c>
      <c r="U79" s="30">
        <f t="shared" si="23"/>
        <v>0</v>
      </c>
    </row>
    <row r="80" spans="1:21" ht="28.4" customHeight="1">
      <c r="A80" s="25" t="s">
        <v>261</v>
      </c>
      <c r="B80" s="26" t="s">
        <v>262</v>
      </c>
      <c r="C80" s="27" t="s">
        <v>133</v>
      </c>
      <c r="D80" s="28" t="s">
        <v>260</v>
      </c>
      <c r="E80" s="29"/>
      <c r="F80" s="30">
        <v>5</v>
      </c>
      <c r="G80" s="30">
        <v>5</v>
      </c>
      <c r="H80" s="30">
        <f t="shared" si="16"/>
        <v>0</v>
      </c>
      <c r="I80" s="30">
        <f t="shared" si="17"/>
        <v>0</v>
      </c>
      <c r="J80" s="30">
        <v>599</v>
      </c>
      <c r="K80" s="30">
        <v>77</v>
      </c>
      <c r="L80" s="30">
        <v>0.01</v>
      </c>
      <c r="M80" s="30">
        <v>0.01</v>
      </c>
      <c r="N80" s="30">
        <v>0.1</v>
      </c>
      <c r="O80" s="30">
        <v>0.01</v>
      </c>
      <c r="P80" s="30">
        <f t="shared" si="18"/>
        <v>0</v>
      </c>
      <c r="Q80" s="30">
        <f t="shared" si="19"/>
        <v>0</v>
      </c>
      <c r="R80" s="30">
        <f t="shared" si="20"/>
        <v>0</v>
      </c>
      <c r="S80" s="30">
        <f t="shared" si="21"/>
        <v>0</v>
      </c>
      <c r="T80" s="30">
        <f t="shared" si="22"/>
        <v>0</v>
      </c>
      <c r="U80" s="30">
        <f t="shared" si="23"/>
        <v>0</v>
      </c>
    </row>
    <row r="81" spans="1:21" ht="28.4" customHeight="1">
      <c r="A81" s="25" t="s">
        <v>263</v>
      </c>
      <c r="B81" s="26" t="s">
        <v>263</v>
      </c>
      <c r="C81" s="27" t="s">
        <v>133</v>
      </c>
      <c r="D81" s="28" t="s">
        <v>260</v>
      </c>
      <c r="E81" s="29"/>
      <c r="F81" s="30">
        <v>5</v>
      </c>
      <c r="G81" s="30">
        <v>5</v>
      </c>
      <c r="H81" s="30">
        <f t="shared" si="16"/>
        <v>0</v>
      </c>
      <c r="I81" s="30">
        <f t="shared" si="17"/>
        <v>0</v>
      </c>
      <c r="J81" s="30">
        <v>599</v>
      </c>
      <c r="K81" s="30">
        <v>77</v>
      </c>
      <c r="L81" s="30">
        <v>0.01</v>
      </c>
      <c r="M81" s="30">
        <v>0.01</v>
      </c>
      <c r="N81" s="30">
        <v>0.1</v>
      </c>
      <c r="O81" s="30">
        <v>0.01</v>
      </c>
      <c r="P81" s="30">
        <f t="shared" si="18"/>
        <v>0</v>
      </c>
      <c r="Q81" s="30">
        <f t="shared" si="19"/>
        <v>0</v>
      </c>
      <c r="R81" s="30">
        <f t="shared" si="20"/>
        <v>0</v>
      </c>
      <c r="S81" s="30">
        <f t="shared" si="21"/>
        <v>0</v>
      </c>
      <c r="T81" s="30">
        <f t="shared" si="22"/>
        <v>0</v>
      </c>
      <c r="U81" s="30">
        <f t="shared" si="23"/>
        <v>0</v>
      </c>
    </row>
    <row r="82" spans="1:21" ht="28.4" customHeight="1">
      <c r="A82" s="25" t="s">
        <v>264</v>
      </c>
      <c r="B82" s="26" t="s">
        <v>265</v>
      </c>
      <c r="C82" s="27" t="s">
        <v>242</v>
      </c>
      <c r="D82" s="28" t="s">
        <v>266</v>
      </c>
      <c r="E82" s="29"/>
      <c r="F82" s="30">
        <v>2</v>
      </c>
      <c r="G82" s="30">
        <v>2</v>
      </c>
      <c r="H82" s="30">
        <f t="shared" si="16"/>
        <v>0</v>
      </c>
      <c r="I82" s="30">
        <f t="shared" si="17"/>
        <v>0</v>
      </c>
      <c r="J82" s="30">
        <v>2769</v>
      </c>
      <c r="K82" s="30">
        <v>273</v>
      </c>
      <c r="L82" s="30">
        <v>0.3</v>
      </c>
      <c r="M82" s="30">
        <v>0.2</v>
      </c>
      <c r="N82" s="30">
        <v>0.4</v>
      </c>
      <c r="O82" s="30">
        <v>0.3</v>
      </c>
      <c r="P82" s="30">
        <f t="shared" si="18"/>
        <v>0</v>
      </c>
      <c r="Q82" s="30">
        <f t="shared" si="19"/>
        <v>0</v>
      </c>
      <c r="R82" s="30">
        <f t="shared" si="20"/>
        <v>0</v>
      </c>
      <c r="S82" s="30">
        <f t="shared" si="21"/>
        <v>0</v>
      </c>
      <c r="T82" s="30">
        <f t="shared" si="22"/>
        <v>0</v>
      </c>
      <c r="U82" s="30">
        <f t="shared" si="23"/>
        <v>0</v>
      </c>
    </row>
    <row r="83" spans="1:21" ht="28.4" customHeight="1">
      <c r="A83" s="25" t="s">
        <v>267</v>
      </c>
      <c r="B83" s="26" t="s">
        <v>268</v>
      </c>
      <c r="C83" s="27" t="s">
        <v>133</v>
      </c>
      <c r="D83" s="28" t="s">
        <v>269</v>
      </c>
      <c r="E83" s="29"/>
      <c r="F83" s="30">
        <v>6</v>
      </c>
      <c r="G83" s="30">
        <v>8</v>
      </c>
      <c r="H83" s="30">
        <f t="shared" si="16"/>
        <v>0</v>
      </c>
      <c r="I83" s="30">
        <f t="shared" si="17"/>
        <v>0</v>
      </c>
      <c r="J83" s="30">
        <v>412</v>
      </c>
      <c r="K83" s="30">
        <v>84</v>
      </c>
      <c r="L83" s="30">
        <v>0.01</v>
      </c>
      <c r="M83" s="30">
        <v>0.01</v>
      </c>
      <c r="N83" s="30">
        <v>0.1</v>
      </c>
      <c r="O83" s="30">
        <v>0.01</v>
      </c>
      <c r="P83" s="30">
        <f t="shared" si="18"/>
        <v>0</v>
      </c>
      <c r="Q83" s="30">
        <f t="shared" si="19"/>
        <v>0</v>
      </c>
      <c r="R83" s="30">
        <f t="shared" si="20"/>
        <v>0</v>
      </c>
      <c r="S83" s="30">
        <f t="shared" si="21"/>
        <v>0</v>
      </c>
      <c r="T83" s="30">
        <f t="shared" si="22"/>
        <v>0</v>
      </c>
      <c r="U83" s="30">
        <f t="shared" si="23"/>
        <v>0</v>
      </c>
    </row>
    <row r="84" spans="1:21" ht="28.4" customHeight="1">
      <c r="A84" s="25" t="s">
        <v>270</v>
      </c>
      <c r="B84" s="26" t="s">
        <v>271</v>
      </c>
      <c r="C84" s="27" t="s">
        <v>145</v>
      </c>
      <c r="D84" s="28" t="s">
        <v>272</v>
      </c>
      <c r="E84" s="29"/>
      <c r="F84" s="30">
        <v>4</v>
      </c>
      <c r="G84" s="30">
        <v>4</v>
      </c>
      <c r="H84" s="30">
        <f t="shared" si="16"/>
        <v>0</v>
      </c>
      <c r="I84" s="30">
        <f t="shared" si="17"/>
        <v>0</v>
      </c>
      <c r="J84" s="30">
        <v>4068</v>
      </c>
      <c r="K84" s="30">
        <v>226</v>
      </c>
      <c r="L84" s="30">
        <v>0.6</v>
      </c>
      <c r="M84" s="30">
        <v>0.3</v>
      </c>
      <c r="N84" s="30">
        <v>0.1</v>
      </c>
      <c r="O84" s="30">
        <v>0.4</v>
      </c>
      <c r="P84" s="30">
        <f t="shared" si="18"/>
        <v>0</v>
      </c>
      <c r="Q84" s="30">
        <f t="shared" si="19"/>
        <v>0</v>
      </c>
      <c r="R84" s="30">
        <f t="shared" si="20"/>
        <v>0</v>
      </c>
      <c r="S84" s="30">
        <f t="shared" si="21"/>
        <v>0</v>
      </c>
      <c r="T84" s="30">
        <f t="shared" si="22"/>
        <v>0</v>
      </c>
      <c r="U84" s="30">
        <f t="shared" si="23"/>
        <v>0</v>
      </c>
    </row>
    <row r="85" spans="1:21" ht="28.4" customHeight="1">
      <c r="A85" s="25" t="s">
        <v>273</v>
      </c>
      <c r="B85" s="26" t="s">
        <v>274</v>
      </c>
      <c r="C85" s="27" t="s">
        <v>145</v>
      </c>
      <c r="D85" s="28" t="s">
        <v>272</v>
      </c>
      <c r="E85" s="29"/>
      <c r="F85" s="30">
        <v>6</v>
      </c>
      <c r="G85" s="30">
        <v>5</v>
      </c>
      <c r="H85" s="30">
        <f t="shared" si="16"/>
        <v>0</v>
      </c>
      <c r="I85" s="30">
        <f t="shared" si="17"/>
        <v>0</v>
      </c>
      <c r="J85" s="30">
        <v>3730</v>
      </c>
      <c r="K85" s="30">
        <v>325</v>
      </c>
      <c r="L85" s="30">
        <v>0.1</v>
      </c>
      <c r="M85" s="30">
        <v>0.2</v>
      </c>
      <c r="N85" s="30">
        <v>0.3</v>
      </c>
      <c r="O85" s="30">
        <v>0.1</v>
      </c>
      <c r="P85" s="30">
        <f t="shared" si="18"/>
        <v>0</v>
      </c>
      <c r="Q85" s="30">
        <f t="shared" si="19"/>
        <v>0</v>
      </c>
      <c r="R85" s="30">
        <f t="shared" si="20"/>
        <v>0</v>
      </c>
      <c r="S85" s="30">
        <f t="shared" si="21"/>
        <v>0</v>
      </c>
      <c r="T85" s="30">
        <f t="shared" si="22"/>
        <v>0</v>
      </c>
      <c r="U85" s="30">
        <f t="shared" si="23"/>
        <v>0</v>
      </c>
    </row>
    <row r="86" spans="1:21" ht="28.4" customHeight="1">
      <c r="A86" s="25" t="s">
        <v>275</v>
      </c>
      <c r="B86" s="26" t="s">
        <v>276</v>
      </c>
      <c r="C86" s="27" t="s">
        <v>145</v>
      </c>
      <c r="D86" s="28" t="s">
        <v>272</v>
      </c>
      <c r="E86" s="29"/>
      <c r="F86" s="30">
        <v>6</v>
      </c>
      <c r="G86" s="30">
        <v>5</v>
      </c>
      <c r="H86" s="30">
        <f t="shared" si="16"/>
        <v>0</v>
      </c>
      <c r="I86" s="30">
        <f t="shared" si="17"/>
        <v>0</v>
      </c>
      <c r="J86" s="30">
        <v>6918</v>
      </c>
      <c r="K86" s="30">
        <v>436</v>
      </c>
      <c r="L86" s="30">
        <v>0.2</v>
      </c>
      <c r="M86" s="30">
        <v>0.3</v>
      </c>
      <c r="N86" s="30">
        <v>0.4</v>
      </c>
      <c r="O86" s="30">
        <v>0.2</v>
      </c>
      <c r="P86" s="30">
        <f t="shared" si="18"/>
        <v>0</v>
      </c>
      <c r="Q86" s="30">
        <f t="shared" si="19"/>
        <v>0</v>
      </c>
      <c r="R86" s="30">
        <f t="shared" si="20"/>
        <v>0</v>
      </c>
      <c r="S86" s="30">
        <f t="shared" si="21"/>
        <v>0</v>
      </c>
      <c r="T86" s="30">
        <f t="shared" si="22"/>
        <v>0</v>
      </c>
      <c r="U86" s="30">
        <f t="shared" si="23"/>
        <v>0</v>
      </c>
    </row>
    <row r="87" spans="1:21" ht="28.4" customHeight="1">
      <c r="A87" s="25" t="s">
        <v>277</v>
      </c>
      <c r="B87" s="26" t="s">
        <v>278</v>
      </c>
      <c r="C87" s="27" t="s">
        <v>145</v>
      </c>
      <c r="D87" s="28" t="s">
        <v>272</v>
      </c>
      <c r="E87" s="29"/>
      <c r="F87" s="30">
        <v>6</v>
      </c>
      <c r="G87" s="30">
        <v>11</v>
      </c>
      <c r="H87" s="30">
        <f t="shared" si="16"/>
        <v>0</v>
      </c>
      <c r="I87" s="30">
        <f t="shared" si="17"/>
        <v>0</v>
      </c>
      <c r="J87" s="30">
        <v>3730</v>
      </c>
      <c r="K87" s="30">
        <v>349</v>
      </c>
      <c r="L87" s="30">
        <v>0.1</v>
      </c>
      <c r="M87" s="30">
        <v>0.2</v>
      </c>
      <c r="N87" s="30">
        <v>0.4</v>
      </c>
      <c r="O87" s="30">
        <v>0.1</v>
      </c>
      <c r="P87" s="30">
        <f t="shared" si="18"/>
        <v>0</v>
      </c>
      <c r="Q87" s="30">
        <f t="shared" si="19"/>
        <v>0</v>
      </c>
      <c r="R87" s="30">
        <f t="shared" si="20"/>
        <v>0</v>
      </c>
      <c r="S87" s="30">
        <f t="shared" si="21"/>
        <v>0</v>
      </c>
      <c r="T87" s="30">
        <f t="shared" si="22"/>
        <v>0</v>
      </c>
      <c r="U87" s="30">
        <f t="shared" si="23"/>
        <v>0</v>
      </c>
    </row>
    <row r="88" spans="1:21" ht="28.4" customHeight="1">
      <c r="A88" s="25" t="s">
        <v>279</v>
      </c>
      <c r="B88" s="26" t="s">
        <v>280</v>
      </c>
      <c r="C88" s="27" t="s">
        <v>29</v>
      </c>
      <c r="D88" s="28" t="s">
        <v>281</v>
      </c>
      <c r="E88" s="29"/>
      <c r="F88" s="30">
        <v>8</v>
      </c>
      <c r="G88" s="30">
        <v>4</v>
      </c>
      <c r="H88" s="30">
        <f t="shared" si="16"/>
        <v>0</v>
      </c>
      <c r="I88" s="30">
        <f t="shared" si="17"/>
        <v>0</v>
      </c>
      <c r="J88" s="30">
        <v>499</v>
      </c>
      <c r="K88" s="30">
        <v>142</v>
      </c>
      <c r="L88" s="30">
        <v>0.01</v>
      </c>
      <c r="M88" s="30">
        <v>0.1</v>
      </c>
      <c r="N88" s="30">
        <v>0.2</v>
      </c>
      <c r="O88" s="30">
        <v>0.01</v>
      </c>
      <c r="P88" s="30">
        <f t="shared" si="18"/>
        <v>0</v>
      </c>
      <c r="Q88" s="30">
        <f t="shared" si="19"/>
        <v>0</v>
      </c>
      <c r="R88" s="30">
        <f t="shared" si="20"/>
        <v>0</v>
      </c>
      <c r="S88" s="30">
        <f t="shared" si="21"/>
        <v>0</v>
      </c>
      <c r="T88" s="30">
        <f t="shared" si="22"/>
        <v>0</v>
      </c>
      <c r="U88" s="30">
        <f t="shared" si="23"/>
        <v>0</v>
      </c>
    </row>
    <row r="89" spans="1:21" ht="28.4" customHeight="1">
      <c r="A89" s="25" t="s">
        <v>282</v>
      </c>
      <c r="B89" s="26" t="s">
        <v>283</v>
      </c>
      <c r="C89" s="27" t="s">
        <v>253</v>
      </c>
      <c r="D89" s="28" t="s">
        <v>284</v>
      </c>
      <c r="E89" s="29"/>
      <c r="F89" s="30">
        <v>6</v>
      </c>
      <c r="G89" s="30">
        <v>14</v>
      </c>
      <c r="H89" s="30">
        <f t="shared" si="16"/>
        <v>0</v>
      </c>
      <c r="I89" s="30">
        <f t="shared" si="17"/>
        <v>0</v>
      </c>
      <c r="J89" s="30">
        <v>7160</v>
      </c>
      <c r="K89" s="30">
        <v>458</v>
      </c>
      <c r="L89" s="30">
        <v>0.5</v>
      </c>
      <c r="M89" s="30">
        <v>0.4</v>
      </c>
      <c r="N89" s="30">
        <v>0.3</v>
      </c>
      <c r="O89" s="30">
        <v>0.1</v>
      </c>
      <c r="P89" s="30">
        <f t="shared" si="18"/>
        <v>0</v>
      </c>
      <c r="Q89" s="30">
        <f t="shared" si="19"/>
        <v>0</v>
      </c>
      <c r="R89" s="30">
        <f t="shared" si="20"/>
        <v>0</v>
      </c>
      <c r="S89" s="30">
        <f t="shared" si="21"/>
        <v>0</v>
      </c>
      <c r="T89" s="30">
        <f t="shared" si="22"/>
        <v>0</v>
      </c>
      <c r="U89" s="30">
        <f t="shared" si="23"/>
        <v>0</v>
      </c>
    </row>
    <row r="90" spans="1:21" ht="28.4" customHeight="1">
      <c r="A90" s="25" t="s">
        <v>285</v>
      </c>
      <c r="B90" s="26" t="s">
        <v>286</v>
      </c>
      <c r="C90" s="27" t="s">
        <v>253</v>
      </c>
      <c r="D90" s="28" t="s">
        <v>284</v>
      </c>
      <c r="E90" s="29"/>
      <c r="F90" s="30">
        <v>6</v>
      </c>
      <c r="G90" s="30">
        <v>5</v>
      </c>
      <c r="H90" s="30">
        <f t="shared" si="16"/>
        <v>0</v>
      </c>
      <c r="I90" s="30">
        <f t="shared" si="17"/>
        <v>0</v>
      </c>
      <c r="J90" s="30">
        <v>412</v>
      </c>
      <c r="K90" s="30">
        <v>102</v>
      </c>
      <c r="L90" s="30">
        <v>0.2</v>
      </c>
      <c r="M90" s="30">
        <v>0.1</v>
      </c>
      <c r="N90" s="30">
        <v>0.2</v>
      </c>
      <c r="O90" s="30">
        <v>0.01</v>
      </c>
      <c r="P90" s="30">
        <f t="shared" si="18"/>
        <v>0</v>
      </c>
      <c r="Q90" s="30">
        <f t="shared" si="19"/>
        <v>0</v>
      </c>
      <c r="R90" s="30">
        <f t="shared" si="20"/>
        <v>0</v>
      </c>
      <c r="S90" s="30">
        <f t="shared" si="21"/>
        <v>0</v>
      </c>
      <c r="T90" s="30">
        <f t="shared" si="22"/>
        <v>0</v>
      </c>
      <c r="U90" s="30">
        <f t="shared" si="23"/>
        <v>0</v>
      </c>
    </row>
    <row r="91" spans="1:21" ht="28.4" customHeight="1">
      <c r="A91" s="25" t="s">
        <v>287</v>
      </c>
      <c r="B91" s="26" t="s">
        <v>288</v>
      </c>
      <c r="C91" s="27" t="s">
        <v>289</v>
      </c>
      <c r="D91" s="28" t="s">
        <v>290</v>
      </c>
      <c r="E91" s="29"/>
      <c r="F91" s="30">
        <v>2</v>
      </c>
      <c r="G91" s="30">
        <v>4</v>
      </c>
      <c r="H91" s="30">
        <f t="shared" si="16"/>
        <v>0</v>
      </c>
      <c r="I91" s="30">
        <f t="shared" si="17"/>
        <v>0</v>
      </c>
      <c r="J91" s="30">
        <v>136</v>
      </c>
      <c r="K91" s="30">
        <v>55</v>
      </c>
      <c r="L91" s="30">
        <v>0.1</v>
      </c>
      <c r="M91" s="30">
        <v>0.01</v>
      </c>
      <c r="N91" s="30">
        <v>0.01</v>
      </c>
      <c r="O91" s="30">
        <v>0.01</v>
      </c>
      <c r="P91" s="30">
        <f t="shared" si="18"/>
        <v>0</v>
      </c>
      <c r="Q91" s="30">
        <f t="shared" si="19"/>
        <v>0</v>
      </c>
      <c r="R91" s="30">
        <f t="shared" si="20"/>
        <v>0</v>
      </c>
      <c r="S91" s="30">
        <f t="shared" si="21"/>
        <v>0</v>
      </c>
      <c r="T91" s="30">
        <f t="shared" si="22"/>
        <v>0</v>
      </c>
      <c r="U91" s="30">
        <f t="shared" si="23"/>
        <v>0</v>
      </c>
    </row>
    <row r="92" spans="1:21" ht="28.4" customHeight="1">
      <c r="A92" s="25" t="s">
        <v>291</v>
      </c>
      <c r="B92" s="26" t="s">
        <v>292</v>
      </c>
      <c r="C92" s="27" t="s">
        <v>133</v>
      </c>
      <c r="D92" s="28" t="s">
        <v>293</v>
      </c>
      <c r="E92" s="29"/>
      <c r="F92" s="30">
        <v>5</v>
      </c>
      <c r="G92" s="30">
        <v>5</v>
      </c>
      <c r="H92" s="30">
        <f t="shared" si="16"/>
        <v>0</v>
      </c>
      <c r="I92" s="30">
        <f t="shared" si="17"/>
        <v>0</v>
      </c>
      <c r="J92" s="30">
        <v>2337</v>
      </c>
      <c r="K92" s="30">
        <v>154</v>
      </c>
      <c r="L92" s="30">
        <v>0.1</v>
      </c>
      <c r="M92" s="30">
        <v>0.1</v>
      </c>
      <c r="N92" s="30">
        <v>0.2</v>
      </c>
      <c r="O92" s="30">
        <v>0.1</v>
      </c>
      <c r="P92" s="30">
        <f t="shared" si="18"/>
        <v>0</v>
      </c>
      <c r="Q92" s="30">
        <f t="shared" si="19"/>
        <v>0</v>
      </c>
      <c r="R92" s="30">
        <f t="shared" si="20"/>
        <v>0</v>
      </c>
      <c r="S92" s="30">
        <f t="shared" si="21"/>
        <v>0</v>
      </c>
      <c r="T92" s="30">
        <f t="shared" si="22"/>
        <v>0</v>
      </c>
      <c r="U92" s="30">
        <f t="shared" si="23"/>
        <v>0</v>
      </c>
    </row>
    <row r="93" spans="1:21" ht="28.4" customHeight="1">
      <c r="A93" s="25" t="s">
        <v>294</v>
      </c>
      <c r="B93" s="26" t="s">
        <v>295</v>
      </c>
      <c r="C93" s="27" t="s">
        <v>133</v>
      </c>
      <c r="D93" s="28" t="s">
        <v>293</v>
      </c>
      <c r="E93" s="29"/>
      <c r="F93" s="30">
        <v>5</v>
      </c>
      <c r="G93" s="30">
        <v>5</v>
      </c>
      <c r="H93" s="30">
        <f t="shared" si="16"/>
        <v>0</v>
      </c>
      <c r="I93" s="30">
        <f t="shared" si="17"/>
        <v>0</v>
      </c>
      <c r="J93" s="30">
        <v>599</v>
      </c>
      <c r="K93" s="30">
        <v>77</v>
      </c>
      <c r="L93" s="30">
        <v>0.01</v>
      </c>
      <c r="M93" s="30">
        <v>0.01</v>
      </c>
      <c r="N93" s="30">
        <v>0.1</v>
      </c>
      <c r="O93" s="30">
        <v>0.01</v>
      </c>
      <c r="P93" s="30">
        <f t="shared" si="18"/>
        <v>0</v>
      </c>
      <c r="Q93" s="30">
        <f t="shared" si="19"/>
        <v>0</v>
      </c>
      <c r="R93" s="30">
        <f t="shared" si="20"/>
        <v>0</v>
      </c>
      <c r="S93" s="30">
        <f t="shared" si="21"/>
        <v>0</v>
      </c>
      <c r="T93" s="30">
        <f t="shared" si="22"/>
        <v>0</v>
      </c>
      <c r="U93" s="30">
        <f t="shared" si="23"/>
        <v>0</v>
      </c>
    </row>
    <row r="94" spans="1:21" ht="28.4" customHeight="1">
      <c r="A94" s="25" t="s">
        <v>296</v>
      </c>
      <c r="B94" s="26" t="s">
        <v>297</v>
      </c>
      <c r="C94" s="27" t="s">
        <v>29</v>
      </c>
      <c r="D94" s="28" t="s">
        <v>298</v>
      </c>
      <c r="E94" s="29"/>
      <c r="F94" s="30">
        <v>8</v>
      </c>
      <c r="G94" s="30">
        <v>4</v>
      </c>
      <c r="H94" s="30">
        <f t="shared" si="16"/>
        <v>0</v>
      </c>
      <c r="I94" s="30">
        <f t="shared" si="17"/>
        <v>0</v>
      </c>
      <c r="J94" s="30">
        <v>3606</v>
      </c>
      <c r="K94" s="30">
        <v>599</v>
      </c>
      <c r="L94" s="30">
        <v>0.1</v>
      </c>
      <c r="M94" s="30">
        <v>0.1</v>
      </c>
      <c r="N94" s="30">
        <v>0.3</v>
      </c>
      <c r="O94" s="30">
        <v>0.1</v>
      </c>
      <c r="P94" s="30">
        <f t="shared" si="18"/>
        <v>0</v>
      </c>
      <c r="Q94" s="30">
        <f t="shared" si="19"/>
        <v>0</v>
      </c>
      <c r="R94" s="30">
        <f t="shared" si="20"/>
        <v>0</v>
      </c>
      <c r="S94" s="30">
        <f t="shared" si="21"/>
        <v>0</v>
      </c>
      <c r="T94" s="30">
        <f t="shared" si="22"/>
        <v>0</v>
      </c>
      <c r="U94" s="30">
        <f t="shared" si="23"/>
        <v>0</v>
      </c>
    </row>
    <row r="95" spans="1:21" ht="28.4" customHeight="1">
      <c r="A95" s="25" t="s">
        <v>299</v>
      </c>
      <c r="B95" s="26" t="s">
        <v>300</v>
      </c>
      <c r="C95" s="27" t="s">
        <v>301</v>
      </c>
      <c r="D95" s="28" t="s">
        <v>302</v>
      </c>
      <c r="E95" s="29"/>
      <c r="F95" s="30">
        <v>4</v>
      </c>
      <c r="G95" s="30">
        <v>4</v>
      </c>
      <c r="H95" s="30">
        <f t="shared" si="16"/>
        <v>0</v>
      </c>
      <c r="I95" s="30">
        <f t="shared" si="17"/>
        <v>0</v>
      </c>
      <c r="J95" s="30">
        <v>79</v>
      </c>
      <c r="K95" s="30">
        <v>26</v>
      </c>
      <c r="L95" s="30">
        <v>0.01</v>
      </c>
      <c r="M95" s="30">
        <v>0.01</v>
      </c>
      <c r="N95" s="30">
        <v>0.01</v>
      </c>
      <c r="O95" s="30">
        <v>0.01</v>
      </c>
      <c r="P95" s="30">
        <f t="shared" si="18"/>
        <v>0</v>
      </c>
      <c r="Q95" s="30">
        <f t="shared" si="19"/>
        <v>0</v>
      </c>
      <c r="R95" s="30">
        <f t="shared" si="20"/>
        <v>0</v>
      </c>
      <c r="S95" s="30">
        <f t="shared" si="21"/>
        <v>0</v>
      </c>
      <c r="T95" s="30">
        <f t="shared" si="22"/>
        <v>0</v>
      </c>
      <c r="U95" s="30">
        <f t="shared" si="23"/>
        <v>0</v>
      </c>
    </row>
    <row r="96" spans="1:21" ht="28.4" customHeight="1">
      <c r="A96" s="25" t="s">
        <v>303</v>
      </c>
      <c r="B96" s="26" t="s">
        <v>304</v>
      </c>
      <c r="C96" s="27" t="s">
        <v>101</v>
      </c>
      <c r="D96" s="28" t="s">
        <v>305</v>
      </c>
      <c r="E96" s="29"/>
      <c r="F96" s="30">
        <v>6</v>
      </c>
      <c r="G96" s="30">
        <v>5</v>
      </c>
      <c r="H96" s="30">
        <f t="shared" si="16"/>
        <v>0</v>
      </c>
      <c r="I96" s="30">
        <f t="shared" si="17"/>
        <v>0</v>
      </c>
      <c r="J96" s="30">
        <v>3730</v>
      </c>
      <c r="K96" s="30">
        <v>325</v>
      </c>
      <c r="L96" s="30">
        <v>0.1</v>
      </c>
      <c r="M96" s="30">
        <v>0.2</v>
      </c>
      <c r="N96" s="30">
        <v>0.3</v>
      </c>
      <c r="O96" s="30">
        <v>0.2</v>
      </c>
      <c r="P96" s="30">
        <f t="shared" si="18"/>
        <v>0</v>
      </c>
      <c r="Q96" s="30">
        <f t="shared" si="19"/>
        <v>0</v>
      </c>
      <c r="R96" s="30">
        <f t="shared" si="20"/>
        <v>0</v>
      </c>
      <c r="S96" s="30">
        <f t="shared" si="21"/>
        <v>0</v>
      </c>
      <c r="T96" s="30">
        <f t="shared" si="22"/>
        <v>0</v>
      </c>
      <c r="U96" s="30">
        <f t="shared" si="23"/>
        <v>0</v>
      </c>
    </row>
    <row r="97" spans="1:21" ht="28.4" customHeight="1">
      <c r="A97" s="25" t="s">
        <v>306</v>
      </c>
      <c r="B97" s="26" t="s">
        <v>307</v>
      </c>
      <c r="C97" s="27" t="s">
        <v>308</v>
      </c>
      <c r="D97" s="28" t="s">
        <v>309</v>
      </c>
      <c r="E97" s="29"/>
      <c r="F97" s="30">
        <v>2</v>
      </c>
      <c r="G97" s="30">
        <v>2</v>
      </c>
      <c r="H97" s="30">
        <f t="shared" si="16"/>
        <v>0</v>
      </c>
      <c r="I97" s="30">
        <f t="shared" si="17"/>
        <v>0</v>
      </c>
      <c r="J97" s="30">
        <v>500</v>
      </c>
      <c r="K97" s="30">
        <v>79</v>
      </c>
      <c r="L97" s="30">
        <v>0.2</v>
      </c>
      <c r="M97" s="30">
        <v>0.3</v>
      </c>
      <c r="N97" s="30">
        <v>0.1</v>
      </c>
      <c r="O97" s="30">
        <v>0.1</v>
      </c>
      <c r="P97" s="30">
        <f t="shared" si="18"/>
        <v>0</v>
      </c>
      <c r="Q97" s="30">
        <f t="shared" si="19"/>
        <v>0</v>
      </c>
      <c r="R97" s="30">
        <f t="shared" si="20"/>
        <v>0</v>
      </c>
      <c r="S97" s="30">
        <f t="shared" si="21"/>
        <v>0</v>
      </c>
      <c r="T97" s="30">
        <f t="shared" si="22"/>
        <v>0</v>
      </c>
      <c r="U97" s="30">
        <f t="shared" si="23"/>
        <v>0</v>
      </c>
    </row>
    <row r="98" spans="1:21" ht="28.4" customHeight="1">
      <c r="A98" s="25" t="s">
        <v>310</v>
      </c>
      <c r="B98" s="26" t="s">
        <v>311</v>
      </c>
      <c r="C98" s="27" t="s">
        <v>312</v>
      </c>
      <c r="D98" s="28" t="s">
        <v>313</v>
      </c>
      <c r="E98" s="29"/>
      <c r="F98" s="30">
        <v>4</v>
      </c>
      <c r="G98" s="30">
        <v>8</v>
      </c>
      <c r="H98" s="30">
        <f t="shared" si="16"/>
        <v>0</v>
      </c>
      <c r="I98" s="30">
        <f t="shared" si="17"/>
        <v>0</v>
      </c>
      <c r="J98" s="30">
        <v>3606</v>
      </c>
      <c r="K98" s="30">
        <v>599</v>
      </c>
      <c r="L98" s="30">
        <v>0.1</v>
      </c>
      <c r="M98" s="30">
        <v>0.1</v>
      </c>
      <c r="N98" s="30">
        <v>0.3</v>
      </c>
      <c r="O98" s="30">
        <v>0.1</v>
      </c>
      <c r="P98" s="30">
        <f t="shared" si="18"/>
        <v>0</v>
      </c>
      <c r="Q98" s="30">
        <f t="shared" si="19"/>
        <v>0</v>
      </c>
      <c r="R98" s="30">
        <f t="shared" si="20"/>
        <v>0</v>
      </c>
      <c r="S98" s="30">
        <f t="shared" si="21"/>
        <v>0</v>
      </c>
      <c r="T98" s="30">
        <f t="shared" si="22"/>
        <v>0</v>
      </c>
      <c r="U98" s="30">
        <f t="shared" si="23"/>
        <v>0</v>
      </c>
    </row>
    <row r="99" spans="1:21" ht="28.4" customHeight="1">
      <c r="A99" s="25" t="s">
        <v>314</v>
      </c>
      <c r="B99" s="26" t="s">
        <v>315</v>
      </c>
      <c r="C99" s="27" t="s">
        <v>312</v>
      </c>
      <c r="D99" s="28" t="s">
        <v>313</v>
      </c>
      <c r="E99" s="29"/>
      <c r="F99" s="30">
        <v>3</v>
      </c>
      <c r="G99" s="30">
        <v>6</v>
      </c>
      <c r="H99" s="30">
        <f t="shared" si="16"/>
        <v>0</v>
      </c>
      <c r="I99" s="30">
        <f t="shared" si="17"/>
        <v>0</v>
      </c>
      <c r="J99" s="30">
        <v>2751</v>
      </c>
      <c r="K99" s="30">
        <v>231</v>
      </c>
      <c r="L99" s="30">
        <v>0.3</v>
      </c>
      <c r="M99" s="30">
        <v>0.6</v>
      </c>
      <c r="N99" s="30">
        <v>0.2</v>
      </c>
      <c r="O99" s="30">
        <v>0.1</v>
      </c>
      <c r="P99" s="30">
        <f t="shared" si="18"/>
        <v>0</v>
      </c>
      <c r="Q99" s="30">
        <f t="shared" si="19"/>
        <v>0</v>
      </c>
      <c r="R99" s="30">
        <f t="shared" si="20"/>
        <v>0</v>
      </c>
      <c r="S99" s="30">
        <f t="shared" si="21"/>
        <v>0</v>
      </c>
      <c r="T99" s="30">
        <f t="shared" si="22"/>
        <v>0</v>
      </c>
      <c r="U99" s="30">
        <f t="shared" si="23"/>
        <v>0</v>
      </c>
    </row>
    <row r="100" spans="1:21" ht="28.4" customHeight="1">
      <c r="A100" s="25" t="s">
        <v>316</v>
      </c>
      <c r="B100" s="26" t="s">
        <v>317</v>
      </c>
      <c r="C100" s="27" t="s">
        <v>312</v>
      </c>
      <c r="D100" s="28" t="s">
        <v>313</v>
      </c>
      <c r="E100" s="29"/>
      <c r="F100" s="30">
        <v>3</v>
      </c>
      <c r="G100" s="30">
        <v>6</v>
      </c>
      <c r="H100" s="30">
        <f t="shared" ref="H100:H106" si="24">E100*F100</f>
        <v>0</v>
      </c>
      <c r="I100" s="30">
        <f t="shared" ref="I100:I106" si="25">E100*G100</f>
        <v>0</v>
      </c>
      <c r="J100" s="30">
        <v>2751</v>
      </c>
      <c r="K100" s="30">
        <v>231</v>
      </c>
      <c r="L100" s="30">
        <v>0.3</v>
      </c>
      <c r="M100" s="30">
        <v>0.6</v>
      </c>
      <c r="N100" s="30">
        <v>0.2</v>
      </c>
      <c r="O100" s="30">
        <v>0.1</v>
      </c>
      <c r="P100" s="30">
        <f t="shared" ref="P100:P106" si="26">E100*J100</f>
        <v>0</v>
      </c>
      <c r="Q100" s="30">
        <f t="shared" ref="Q100:Q106" si="27">E100*K100</f>
        <v>0</v>
      </c>
      <c r="R100" s="30">
        <f t="shared" ref="R100:R106" si="28">E100*L100</f>
        <v>0</v>
      </c>
      <c r="S100" s="30">
        <f t="shared" ref="S100:S106" si="29">E100*M100</f>
        <v>0</v>
      </c>
      <c r="T100" s="30">
        <f t="shared" ref="T100:T106" si="30">E100*M100</f>
        <v>0</v>
      </c>
      <c r="U100" s="30">
        <f t="shared" ref="U100:U106" si="31">E100*N100</f>
        <v>0</v>
      </c>
    </row>
    <row r="101" spans="1:21" ht="28.4" customHeight="1">
      <c r="A101" s="25" t="s">
        <v>318</v>
      </c>
      <c r="B101" s="26" t="s">
        <v>319</v>
      </c>
      <c r="C101" s="27" t="s">
        <v>312</v>
      </c>
      <c r="D101" s="28" t="s">
        <v>313</v>
      </c>
      <c r="E101" s="29"/>
      <c r="F101" s="30">
        <v>3</v>
      </c>
      <c r="G101" s="30">
        <v>3</v>
      </c>
      <c r="H101" s="30">
        <f t="shared" si="24"/>
        <v>0</v>
      </c>
      <c r="I101" s="30">
        <f t="shared" si="25"/>
        <v>0</v>
      </c>
      <c r="J101" s="30">
        <v>3237</v>
      </c>
      <c r="K101" s="30">
        <v>231</v>
      </c>
      <c r="L101" s="30">
        <v>0.2</v>
      </c>
      <c r="M101" s="30">
        <v>0.2</v>
      </c>
      <c r="N101" s="30">
        <v>0.1</v>
      </c>
      <c r="O101" s="30">
        <v>0.01</v>
      </c>
      <c r="P101" s="30">
        <f t="shared" si="26"/>
        <v>0</v>
      </c>
      <c r="Q101" s="30">
        <f t="shared" si="27"/>
        <v>0</v>
      </c>
      <c r="R101" s="30">
        <f t="shared" si="28"/>
        <v>0</v>
      </c>
      <c r="S101" s="30">
        <f t="shared" si="29"/>
        <v>0</v>
      </c>
      <c r="T101" s="30">
        <f t="shared" si="30"/>
        <v>0</v>
      </c>
      <c r="U101" s="30">
        <f t="shared" si="31"/>
        <v>0</v>
      </c>
    </row>
    <row r="102" spans="1:21" ht="28.4" customHeight="1">
      <c r="A102" s="25" t="s">
        <v>320</v>
      </c>
      <c r="B102" s="26" t="s">
        <v>321</v>
      </c>
      <c r="C102" s="27" t="s">
        <v>322</v>
      </c>
      <c r="D102" s="28" t="s">
        <v>323</v>
      </c>
      <c r="E102" s="29"/>
      <c r="F102" s="30">
        <v>2</v>
      </c>
      <c r="G102" s="30">
        <v>5</v>
      </c>
      <c r="H102" s="30">
        <f t="shared" si="24"/>
        <v>0</v>
      </c>
      <c r="I102" s="30">
        <f t="shared" si="25"/>
        <v>0</v>
      </c>
      <c r="J102" s="30">
        <v>771</v>
      </c>
      <c r="K102" s="30">
        <v>143</v>
      </c>
      <c r="L102" s="30">
        <v>0.5</v>
      </c>
      <c r="M102" s="30">
        <v>0.2</v>
      </c>
      <c r="N102" s="30">
        <v>0.1</v>
      </c>
      <c r="O102" s="30">
        <v>0.2</v>
      </c>
      <c r="P102" s="30">
        <f t="shared" si="26"/>
        <v>0</v>
      </c>
      <c r="Q102" s="30">
        <f t="shared" si="27"/>
        <v>0</v>
      </c>
      <c r="R102" s="30">
        <f t="shared" si="28"/>
        <v>0</v>
      </c>
      <c r="S102" s="30">
        <f t="shared" si="29"/>
        <v>0</v>
      </c>
      <c r="T102" s="30">
        <f t="shared" si="30"/>
        <v>0</v>
      </c>
      <c r="U102" s="30">
        <f t="shared" si="31"/>
        <v>0</v>
      </c>
    </row>
    <row r="103" spans="1:21" ht="28.4" customHeight="1">
      <c r="A103" s="25" t="s">
        <v>324</v>
      </c>
      <c r="B103" s="26" t="s">
        <v>325</v>
      </c>
      <c r="C103" s="27" t="s">
        <v>322</v>
      </c>
      <c r="D103" s="28" t="s">
        <v>323</v>
      </c>
      <c r="E103" s="29"/>
      <c r="F103" s="30">
        <v>4</v>
      </c>
      <c r="G103" s="30">
        <v>4</v>
      </c>
      <c r="H103" s="30">
        <f t="shared" si="24"/>
        <v>0</v>
      </c>
      <c r="I103" s="30">
        <f t="shared" si="25"/>
        <v>0</v>
      </c>
      <c r="J103" s="30">
        <v>2842</v>
      </c>
      <c r="K103" s="30">
        <v>259</v>
      </c>
      <c r="L103" s="30">
        <v>0.3</v>
      </c>
      <c r="M103" s="30">
        <v>1.5</v>
      </c>
      <c r="N103" s="30">
        <v>0.2</v>
      </c>
      <c r="O103" s="30">
        <v>0.1</v>
      </c>
      <c r="P103" s="30">
        <f t="shared" si="26"/>
        <v>0</v>
      </c>
      <c r="Q103" s="30">
        <f t="shared" si="27"/>
        <v>0</v>
      </c>
      <c r="R103" s="30">
        <f t="shared" si="28"/>
        <v>0</v>
      </c>
      <c r="S103" s="30">
        <f t="shared" si="29"/>
        <v>0</v>
      </c>
      <c r="T103" s="30">
        <f t="shared" si="30"/>
        <v>0</v>
      </c>
      <c r="U103" s="30">
        <f t="shared" si="31"/>
        <v>0</v>
      </c>
    </row>
    <row r="104" spans="1:21" ht="28.4" customHeight="1">
      <c r="A104" s="25" t="s">
        <v>326</v>
      </c>
      <c r="B104" s="26" t="s">
        <v>327</v>
      </c>
      <c r="C104" s="27" t="s">
        <v>322</v>
      </c>
      <c r="D104" s="28" t="s">
        <v>323</v>
      </c>
      <c r="E104" s="29"/>
      <c r="F104" s="30">
        <v>6</v>
      </c>
      <c r="G104" s="30">
        <v>5</v>
      </c>
      <c r="H104" s="30">
        <f t="shared" si="24"/>
        <v>0</v>
      </c>
      <c r="I104" s="30">
        <f t="shared" si="25"/>
        <v>0</v>
      </c>
      <c r="J104" s="30">
        <v>3730</v>
      </c>
      <c r="K104" s="30">
        <v>325</v>
      </c>
      <c r="L104" s="30">
        <v>0.1</v>
      </c>
      <c r="M104" s="30">
        <v>0.2</v>
      </c>
      <c r="N104" s="30">
        <v>0.3</v>
      </c>
      <c r="O104" s="30">
        <v>0.1</v>
      </c>
      <c r="P104" s="30">
        <f t="shared" si="26"/>
        <v>0</v>
      </c>
      <c r="Q104" s="30">
        <f t="shared" si="27"/>
        <v>0</v>
      </c>
      <c r="R104" s="30">
        <f t="shared" si="28"/>
        <v>0</v>
      </c>
      <c r="S104" s="30">
        <f t="shared" si="29"/>
        <v>0</v>
      </c>
      <c r="T104" s="30">
        <f t="shared" si="30"/>
        <v>0</v>
      </c>
      <c r="U104" s="30">
        <f t="shared" si="31"/>
        <v>0</v>
      </c>
    </row>
    <row r="105" spans="1:21" ht="28.4" customHeight="1">
      <c r="A105" s="25" t="s">
        <v>328</v>
      </c>
      <c r="B105" s="26" t="s">
        <v>328</v>
      </c>
      <c r="C105" s="27" t="s">
        <v>322</v>
      </c>
      <c r="D105" s="28" t="s">
        <v>329</v>
      </c>
      <c r="E105" s="29"/>
      <c r="F105" s="30">
        <v>6</v>
      </c>
      <c r="G105" s="30">
        <v>5</v>
      </c>
      <c r="H105" s="30">
        <f t="shared" si="24"/>
        <v>0</v>
      </c>
      <c r="I105" s="30">
        <f t="shared" si="25"/>
        <v>0</v>
      </c>
      <c r="J105" s="30">
        <v>3730</v>
      </c>
      <c r="K105" s="30">
        <v>325</v>
      </c>
      <c r="L105" s="30">
        <v>0.1</v>
      </c>
      <c r="M105" s="30">
        <v>0.2</v>
      </c>
      <c r="N105" s="30">
        <v>0.3</v>
      </c>
      <c r="O105" s="30">
        <v>0.1</v>
      </c>
      <c r="P105" s="30">
        <f t="shared" si="26"/>
        <v>0</v>
      </c>
      <c r="Q105" s="30">
        <f t="shared" si="27"/>
        <v>0</v>
      </c>
      <c r="R105" s="30">
        <f t="shared" si="28"/>
        <v>0</v>
      </c>
      <c r="S105" s="30">
        <f t="shared" si="29"/>
        <v>0</v>
      </c>
      <c r="T105" s="30">
        <f t="shared" si="30"/>
        <v>0</v>
      </c>
      <c r="U105" s="30">
        <f t="shared" si="31"/>
        <v>0</v>
      </c>
    </row>
    <row r="106" spans="1:21" ht="28.4" customHeight="1">
      <c r="A106" s="25" t="s">
        <v>330</v>
      </c>
      <c r="B106" s="26" t="s">
        <v>331</v>
      </c>
      <c r="C106" s="27" t="s">
        <v>322</v>
      </c>
      <c r="D106" s="28" t="s">
        <v>329</v>
      </c>
      <c r="E106" s="29"/>
      <c r="F106" s="30">
        <v>6</v>
      </c>
      <c r="G106" s="30">
        <v>5</v>
      </c>
      <c r="H106" s="30">
        <f t="shared" si="24"/>
        <v>0</v>
      </c>
      <c r="I106" s="30">
        <f t="shared" si="25"/>
        <v>0</v>
      </c>
      <c r="J106" s="30">
        <v>3730</v>
      </c>
      <c r="K106" s="30">
        <v>325</v>
      </c>
      <c r="L106" s="30">
        <v>0.1</v>
      </c>
      <c r="M106" s="30">
        <v>0.2</v>
      </c>
      <c r="N106" s="30">
        <v>0.3</v>
      </c>
      <c r="O106" s="30">
        <v>0.1</v>
      </c>
      <c r="P106" s="30">
        <f t="shared" si="26"/>
        <v>0</v>
      </c>
      <c r="Q106" s="30">
        <f t="shared" si="27"/>
        <v>0</v>
      </c>
      <c r="R106" s="30">
        <f t="shared" si="28"/>
        <v>0</v>
      </c>
      <c r="S106" s="30">
        <f t="shared" si="29"/>
        <v>0</v>
      </c>
      <c r="T106" s="30">
        <f t="shared" si="30"/>
        <v>0</v>
      </c>
      <c r="U106" s="30">
        <f t="shared" si="31"/>
        <v>0</v>
      </c>
    </row>
    <row r="108" spans="1:21" s="36" customFormat="1" ht="42.65" customHeight="1">
      <c r="A108" s="35"/>
      <c r="E108" s="37" t="s">
        <v>332</v>
      </c>
      <c r="H108" s="37" t="s">
        <v>333</v>
      </c>
      <c r="I108" s="37" t="s">
        <v>334</v>
      </c>
      <c r="P108" s="37" t="s">
        <v>335</v>
      </c>
      <c r="Q108" s="37" t="s">
        <v>336</v>
      </c>
      <c r="R108" s="37" t="s">
        <v>337</v>
      </c>
      <c r="S108" s="37" t="s">
        <v>338</v>
      </c>
      <c r="T108" s="37" t="s">
        <v>339</v>
      </c>
      <c r="U108" s="37" t="s">
        <v>340</v>
      </c>
    </row>
    <row r="109" spans="1:21" s="31" customFormat="1" ht="42.65" customHeight="1">
      <c r="E109" s="38">
        <f>+SUM(E4:E106)</f>
        <v>0</v>
      </c>
      <c r="F109" s="39"/>
      <c r="G109" s="39"/>
      <c r="H109" s="38">
        <f>SUM(H4:H106)</f>
        <v>0</v>
      </c>
      <c r="I109" s="38">
        <f>SUM(I4:I106)</f>
        <v>0</v>
      </c>
      <c r="J109" s="39"/>
      <c r="K109" s="39"/>
      <c r="P109" s="38">
        <f t="shared" ref="P109:U109" si="32">SUM(P4:P106)</f>
        <v>0</v>
      </c>
      <c r="Q109" s="38">
        <f t="shared" si="32"/>
        <v>0</v>
      </c>
      <c r="R109" s="38">
        <f t="shared" si="32"/>
        <v>0</v>
      </c>
      <c r="S109" s="38">
        <f t="shared" si="32"/>
        <v>0</v>
      </c>
      <c r="T109" s="38">
        <f t="shared" si="32"/>
        <v>0</v>
      </c>
      <c r="U109" s="38">
        <f t="shared" si="32"/>
        <v>0</v>
      </c>
    </row>
  </sheetData>
  <pageMargins left="0.7" right="0.7" top="0.42777777777777798" bottom="0.227083333333333"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
  <sheetViews>
    <sheetView zoomScale="60" zoomScaleNormal="60" workbookViewId="0">
      <selection activeCell="A27" sqref="A27"/>
    </sheetView>
  </sheetViews>
  <sheetFormatPr defaultRowHeight="14.5"/>
  <cols>
    <col min="1" max="1" width="71.26953125" style="40"/>
    <col min="2" max="2" width="26.7265625" style="41"/>
    <col min="3" max="3" width="31" style="42"/>
    <col min="4" max="4" width="58.81640625" style="40"/>
    <col min="5" max="982" width="11.81640625" style="43"/>
    <col min="983" max="1025" width="10.1796875"/>
  </cols>
  <sheetData>
    <row r="1" spans="1:1024" s="19" customFormat="1" ht="141.75" customHeight="1">
      <c r="A1" s="44"/>
      <c r="B1" s="45"/>
      <c r="C1" s="35"/>
      <c r="D1" s="35"/>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19" customFormat="1" ht="12.75" customHeight="1">
      <c r="A2" s="44"/>
      <c r="B2" s="45"/>
      <c r="C2" s="35"/>
      <c r="D2" s="35"/>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6">
      <c r="A3" s="105" t="s">
        <v>341</v>
      </c>
      <c r="B3" s="105"/>
      <c r="C3" s="105"/>
      <c r="D3" s="46"/>
    </row>
    <row r="4" spans="1:1024" ht="16">
      <c r="A4" s="47"/>
      <c r="B4" s="47" t="s">
        <v>342</v>
      </c>
      <c r="C4" s="48" t="s">
        <v>343</v>
      </c>
      <c r="D4" s="48" t="s">
        <v>344</v>
      </c>
    </row>
    <row r="5" spans="1:1024" ht="16">
      <c r="A5" s="49" t="s">
        <v>345</v>
      </c>
      <c r="B5" s="50">
        <f>INPUT!E109</f>
        <v>0</v>
      </c>
      <c r="C5" s="51"/>
      <c r="D5" s="46"/>
    </row>
    <row r="6" spans="1:1024" ht="16">
      <c r="A6" s="52" t="s">
        <v>346</v>
      </c>
      <c r="B6" s="51">
        <f>INPUT!H109</f>
        <v>0</v>
      </c>
      <c r="C6" s="51" t="s">
        <v>347</v>
      </c>
      <c r="D6" s="46"/>
    </row>
    <row r="7" spans="1:1024" ht="16">
      <c r="A7" s="52" t="s">
        <v>348</v>
      </c>
      <c r="B7" s="51">
        <f>INPUT!I109</f>
        <v>0</v>
      </c>
      <c r="C7" s="51" t="s">
        <v>349</v>
      </c>
      <c r="D7" s="46"/>
    </row>
    <row r="8" spans="1:1024" ht="16">
      <c r="A8" s="46"/>
      <c r="B8" s="51"/>
      <c r="C8" s="51"/>
      <c r="D8" s="46"/>
    </row>
    <row r="9" spans="1:1024" ht="16">
      <c r="A9" s="53" t="s">
        <v>350</v>
      </c>
      <c r="B9" s="54">
        <f>INPUT!E109</f>
        <v>0</v>
      </c>
      <c r="C9" s="51"/>
      <c r="D9" s="46"/>
    </row>
    <row r="10" spans="1:1024" ht="16">
      <c r="A10" s="52" t="s">
        <v>351</v>
      </c>
      <c r="B10" s="51">
        <f>INPUT!P109</f>
        <v>0</v>
      </c>
      <c r="C10" s="51" t="s">
        <v>347</v>
      </c>
      <c r="D10" s="46"/>
    </row>
    <row r="11" spans="1:1024" ht="16">
      <c r="A11" s="52" t="s">
        <v>352</v>
      </c>
      <c r="B11" s="51">
        <f>INPUT!Q109</f>
        <v>0</v>
      </c>
      <c r="C11" s="51" t="s">
        <v>349</v>
      </c>
      <c r="D11" s="46"/>
    </row>
    <row r="12" spans="1:1024" ht="16">
      <c r="A12" s="55" t="s">
        <v>353</v>
      </c>
      <c r="B12" s="51">
        <f>INPUT!R109</f>
        <v>0</v>
      </c>
      <c r="C12" s="51" t="s">
        <v>349</v>
      </c>
      <c r="D12" s="46"/>
    </row>
    <row r="13" spans="1:1024" ht="16">
      <c r="A13" s="55" t="s">
        <v>354</v>
      </c>
      <c r="B13" s="51">
        <f>INPUT!R109</f>
        <v>0</v>
      </c>
      <c r="C13" s="51" t="s">
        <v>349</v>
      </c>
      <c r="D13" s="46"/>
    </row>
    <row r="14" spans="1:1024" ht="16">
      <c r="A14" s="55" t="s">
        <v>355</v>
      </c>
      <c r="B14" s="51">
        <f>INPUT!T109</f>
        <v>0</v>
      </c>
      <c r="C14" s="51" t="s">
        <v>349</v>
      </c>
      <c r="D14" s="46"/>
    </row>
    <row r="15" spans="1:1024" ht="16">
      <c r="A15" s="55" t="s">
        <v>356</v>
      </c>
      <c r="B15" s="51">
        <f>INPUT!U109</f>
        <v>0</v>
      </c>
      <c r="C15" s="51" t="s">
        <v>349</v>
      </c>
      <c r="D15" s="46"/>
    </row>
    <row r="16" spans="1:1024" ht="16">
      <c r="A16" s="46"/>
      <c r="B16" s="56"/>
      <c r="C16" s="51"/>
      <c r="D16" s="46"/>
    </row>
    <row r="17" spans="1:4" ht="16">
      <c r="A17" s="57" t="s">
        <v>357</v>
      </c>
      <c r="B17" s="56"/>
      <c r="C17" s="51"/>
      <c r="D17" s="46"/>
    </row>
    <row r="18" spans="1:4" ht="16">
      <c r="A18" s="55" t="s">
        <v>358</v>
      </c>
      <c r="B18" s="51">
        <v>120</v>
      </c>
      <c r="C18" s="51" t="s">
        <v>359</v>
      </c>
      <c r="D18" s="46" t="s">
        <v>360</v>
      </c>
    </row>
    <row r="19" spans="1:4" ht="16">
      <c r="A19" s="55" t="s">
        <v>361</v>
      </c>
      <c r="B19" s="51">
        <v>11200</v>
      </c>
      <c r="C19" s="51" t="s">
        <v>362</v>
      </c>
      <c r="D19" s="46"/>
    </row>
    <row r="20" spans="1:4" ht="16">
      <c r="A20" s="55" t="s">
        <v>363</v>
      </c>
      <c r="B20" s="51">
        <f>+(B18/1000)*B19</f>
        <v>1344</v>
      </c>
      <c r="C20" s="51" t="s">
        <v>349</v>
      </c>
      <c r="D20" s="46"/>
    </row>
    <row r="21" spans="1:4" ht="16">
      <c r="A21" s="55"/>
      <c r="B21" s="58"/>
      <c r="C21" s="51"/>
      <c r="D21" s="46"/>
    </row>
    <row r="22" spans="1:4" ht="16">
      <c r="A22" s="59" t="s">
        <v>364</v>
      </c>
      <c r="B22" s="60">
        <f>+B6</f>
        <v>0</v>
      </c>
      <c r="C22" s="61" t="s">
        <v>347</v>
      </c>
      <c r="D22" s="46"/>
    </row>
    <row r="23" spans="1:4" ht="16">
      <c r="A23" s="62" t="s">
        <v>365</v>
      </c>
      <c r="B23" s="63">
        <f>B22/B20</f>
        <v>0</v>
      </c>
      <c r="C23" s="64" t="s">
        <v>366</v>
      </c>
      <c r="D23" s="46"/>
    </row>
    <row r="24" spans="1:4" ht="16">
      <c r="A24" s="65" t="s">
        <v>367</v>
      </c>
      <c r="B24" s="66">
        <f>+B10</f>
        <v>0</v>
      </c>
      <c r="C24" s="64" t="s">
        <v>347</v>
      </c>
      <c r="D24" s="46"/>
    </row>
    <row r="25" spans="1:4" ht="16">
      <c r="A25" s="67" t="s">
        <v>368</v>
      </c>
      <c r="B25" s="68">
        <f>+B24/B20</f>
        <v>0</v>
      </c>
      <c r="C25" s="69" t="s">
        <v>366</v>
      </c>
      <c r="D25" s="46"/>
    </row>
  </sheetData>
  <mergeCells count="1">
    <mergeCell ref="A3:C3"/>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7"/>
  <sheetViews>
    <sheetView tabSelected="1" topLeftCell="H1" zoomScale="60" zoomScaleNormal="60" workbookViewId="0">
      <selection activeCell="L6" sqref="L6"/>
    </sheetView>
  </sheetViews>
  <sheetFormatPr defaultRowHeight="15"/>
  <cols>
    <col min="1" max="1" width="21.7265625" style="70"/>
    <col min="2" max="2" width="21" style="70"/>
    <col min="3" max="3" width="39.81640625" style="71"/>
    <col min="4" max="4" width="48.7265625" style="70"/>
    <col min="5" max="5" width="16.81640625" style="19"/>
    <col min="6" max="6" width="25.81640625" style="70"/>
    <col min="7" max="7" width="29.453125" style="70"/>
    <col min="8" max="8" width="34.453125" style="70"/>
    <col min="9" max="9" width="49" style="70"/>
    <col min="10" max="10" width="42" style="70"/>
    <col min="11" max="11" width="10.54296875" style="70"/>
    <col min="12" max="1025" width="41.81640625" style="70"/>
  </cols>
  <sheetData>
    <row r="1" spans="1:1024" s="19" customFormat="1" ht="141.75" customHeight="1">
      <c r="A1" s="107"/>
      <c r="B1" s="107"/>
      <c r="C1" s="107"/>
      <c r="D1" s="35"/>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2.75" customHeight="1">
      <c r="A2" s="44"/>
      <c r="B2" s="45"/>
      <c r="C2" s="35"/>
      <c r="D2" s="35"/>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8.4" customHeight="1">
      <c r="A3" s="108" t="s">
        <v>369</v>
      </c>
      <c r="B3" s="108"/>
      <c r="C3" s="108"/>
      <c r="D3" s="108"/>
      <c r="E3" s="108"/>
      <c r="F3" s="109" t="s">
        <v>370</v>
      </c>
      <c r="G3" s="109"/>
      <c r="H3" s="110" t="s">
        <v>371</v>
      </c>
      <c r="I3" s="110"/>
      <c r="J3" s="111" t="s">
        <v>372</v>
      </c>
      <c r="L3" s="72" t="s">
        <v>373</v>
      </c>
    </row>
    <row r="4" spans="1:1024" s="31" customFormat="1" ht="28.4" customHeight="1">
      <c r="A4" s="73" t="s">
        <v>10</v>
      </c>
      <c r="B4" s="74" t="s">
        <v>11</v>
      </c>
      <c r="C4" s="74" t="s">
        <v>8</v>
      </c>
      <c r="D4" s="74" t="s">
        <v>9</v>
      </c>
      <c r="E4" s="75" t="s">
        <v>374</v>
      </c>
      <c r="F4" s="76" t="s">
        <v>375</v>
      </c>
      <c r="G4" s="77" t="s">
        <v>376</v>
      </c>
      <c r="H4" s="73" t="s">
        <v>377</v>
      </c>
      <c r="I4" s="77" t="s">
        <v>378</v>
      </c>
      <c r="J4" s="111"/>
      <c r="L4" s="78">
        <v>1000</v>
      </c>
    </row>
    <row r="5" spans="1:1024" ht="28.4" customHeight="1">
      <c r="A5" s="79" t="s">
        <v>29</v>
      </c>
      <c r="B5" s="80" t="s">
        <v>30</v>
      </c>
      <c r="C5" s="81" t="s">
        <v>27</v>
      </c>
      <c r="D5" s="80" t="s">
        <v>28</v>
      </c>
      <c r="E5" s="82" t="s">
        <v>379</v>
      </c>
      <c r="F5" s="83" t="s">
        <v>380</v>
      </c>
      <c r="G5" s="84">
        <v>10</v>
      </c>
      <c r="H5" s="85">
        <v>3</v>
      </c>
      <c r="I5" s="84">
        <v>2.5</v>
      </c>
      <c r="J5" s="86">
        <f t="shared" ref="J5:J36" si="0">($L$4/I5)</f>
        <v>400</v>
      </c>
    </row>
    <row r="6" spans="1:1024" ht="28.4" customHeight="1">
      <c r="A6" s="79" t="s">
        <v>33</v>
      </c>
      <c r="B6" s="80" t="s">
        <v>34</v>
      </c>
      <c r="C6" s="81" t="s">
        <v>31</v>
      </c>
      <c r="D6" s="80" t="s">
        <v>32</v>
      </c>
      <c r="E6" s="82" t="s">
        <v>379</v>
      </c>
      <c r="F6" s="83" t="s">
        <v>381</v>
      </c>
      <c r="G6" s="84">
        <v>10</v>
      </c>
      <c r="H6" s="85">
        <v>3</v>
      </c>
      <c r="I6" s="84">
        <v>2.5</v>
      </c>
      <c r="J6" s="86">
        <f t="shared" si="0"/>
        <v>400</v>
      </c>
      <c r="L6" s="99"/>
    </row>
    <row r="7" spans="1:1024" ht="28.4" customHeight="1">
      <c r="A7" s="79" t="s">
        <v>33</v>
      </c>
      <c r="B7" s="80" t="s">
        <v>34</v>
      </c>
      <c r="C7" s="81" t="s">
        <v>35</v>
      </c>
      <c r="D7" s="80" t="s">
        <v>36</v>
      </c>
      <c r="E7" s="82" t="s">
        <v>379</v>
      </c>
      <c r="F7" s="83" t="s">
        <v>382</v>
      </c>
      <c r="G7" s="84">
        <v>15</v>
      </c>
      <c r="H7" s="85">
        <v>2</v>
      </c>
      <c r="I7" s="84">
        <v>3</v>
      </c>
      <c r="J7" s="86">
        <f t="shared" si="0"/>
        <v>333.33333333333331</v>
      </c>
    </row>
    <row r="8" spans="1:1024" ht="28.4" customHeight="1">
      <c r="A8" s="79" t="s">
        <v>33</v>
      </c>
      <c r="B8" s="80" t="s">
        <v>34</v>
      </c>
      <c r="C8" s="81" t="s">
        <v>37</v>
      </c>
      <c r="D8" s="80" t="s">
        <v>38</v>
      </c>
      <c r="E8" s="82" t="s">
        <v>379</v>
      </c>
      <c r="F8" s="83" t="s">
        <v>383</v>
      </c>
      <c r="G8" s="84">
        <v>20</v>
      </c>
      <c r="H8" s="85">
        <v>2</v>
      </c>
      <c r="I8" s="84">
        <v>3</v>
      </c>
      <c r="J8" s="86">
        <f t="shared" si="0"/>
        <v>333.33333333333331</v>
      </c>
    </row>
    <row r="9" spans="1:1024" ht="28.4" customHeight="1">
      <c r="A9" s="79" t="s">
        <v>33</v>
      </c>
      <c r="B9" s="80" t="s">
        <v>34</v>
      </c>
      <c r="C9" s="81" t="s">
        <v>39</v>
      </c>
      <c r="D9" s="80" t="s">
        <v>40</v>
      </c>
      <c r="E9" s="82" t="s">
        <v>379</v>
      </c>
      <c r="F9" s="83" t="s">
        <v>384</v>
      </c>
      <c r="G9" s="84">
        <v>18</v>
      </c>
      <c r="H9" s="85">
        <v>2</v>
      </c>
      <c r="I9" s="84">
        <v>3</v>
      </c>
      <c r="J9" s="86">
        <f t="shared" si="0"/>
        <v>333.33333333333331</v>
      </c>
      <c r="L9" s="106" t="s">
        <v>385</v>
      </c>
    </row>
    <row r="10" spans="1:1024" ht="28.4" customHeight="1">
      <c r="A10" s="79" t="s">
        <v>33</v>
      </c>
      <c r="B10" s="80" t="s">
        <v>34</v>
      </c>
      <c r="C10" s="81" t="s">
        <v>41</v>
      </c>
      <c r="D10" s="80" t="s">
        <v>42</v>
      </c>
      <c r="E10" s="82" t="s">
        <v>379</v>
      </c>
      <c r="F10" s="83" t="s">
        <v>384</v>
      </c>
      <c r="G10" s="84">
        <v>18</v>
      </c>
      <c r="H10" s="85">
        <v>2</v>
      </c>
      <c r="I10" s="84">
        <v>3</v>
      </c>
      <c r="J10" s="86">
        <f t="shared" si="0"/>
        <v>333.33333333333331</v>
      </c>
      <c r="L10" s="106"/>
    </row>
    <row r="11" spans="1:1024" ht="28.4" customHeight="1">
      <c r="A11" s="79" t="s">
        <v>33</v>
      </c>
      <c r="B11" s="80" t="s">
        <v>34</v>
      </c>
      <c r="C11" s="81" t="s">
        <v>43</v>
      </c>
      <c r="D11" s="80" t="s">
        <v>44</v>
      </c>
      <c r="E11" s="82" t="s">
        <v>379</v>
      </c>
      <c r="F11" s="83" t="s">
        <v>386</v>
      </c>
      <c r="G11" s="84">
        <v>21</v>
      </c>
      <c r="H11" s="85">
        <v>1</v>
      </c>
      <c r="I11" s="84">
        <v>4</v>
      </c>
      <c r="J11" s="86">
        <f t="shared" si="0"/>
        <v>250</v>
      </c>
    </row>
    <row r="12" spans="1:1024" ht="28.4" customHeight="1">
      <c r="A12" s="79" t="s">
        <v>33</v>
      </c>
      <c r="B12" s="80" t="s">
        <v>46</v>
      </c>
      <c r="C12" s="81" t="s">
        <v>45</v>
      </c>
      <c r="D12" s="80" t="s">
        <v>387</v>
      </c>
      <c r="E12" s="82" t="s">
        <v>379</v>
      </c>
      <c r="F12" s="83" t="s">
        <v>388</v>
      </c>
      <c r="G12" s="84">
        <v>23</v>
      </c>
      <c r="H12" s="85">
        <v>1</v>
      </c>
      <c r="I12" s="84">
        <v>4</v>
      </c>
      <c r="J12" s="86">
        <f t="shared" si="0"/>
        <v>250</v>
      </c>
    </row>
    <row r="13" spans="1:1024" ht="28.4" customHeight="1">
      <c r="A13" s="79" t="s">
        <v>33</v>
      </c>
      <c r="B13" s="80" t="s">
        <v>46</v>
      </c>
      <c r="C13" s="81" t="s">
        <v>47</v>
      </c>
      <c r="D13" s="80" t="s">
        <v>48</v>
      </c>
      <c r="E13" s="82" t="s">
        <v>379</v>
      </c>
      <c r="F13" s="83" t="s">
        <v>389</v>
      </c>
      <c r="G13" s="84">
        <v>18</v>
      </c>
      <c r="H13" s="85">
        <v>2</v>
      </c>
      <c r="I13" s="84">
        <v>3</v>
      </c>
      <c r="J13" s="86">
        <f t="shared" si="0"/>
        <v>333.33333333333331</v>
      </c>
    </row>
    <row r="14" spans="1:1024" ht="28.4" customHeight="1">
      <c r="A14" s="79" t="s">
        <v>51</v>
      </c>
      <c r="B14" s="80" t="s">
        <v>52</v>
      </c>
      <c r="C14" s="81" t="s">
        <v>49</v>
      </c>
      <c r="D14" s="80" t="s">
        <v>50</v>
      </c>
      <c r="E14" s="82" t="s">
        <v>379</v>
      </c>
      <c r="F14" s="83" t="s">
        <v>384</v>
      </c>
      <c r="G14" s="84">
        <v>18</v>
      </c>
      <c r="H14" s="85">
        <v>2</v>
      </c>
      <c r="I14" s="84">
        <v>3</v>
      </c>
      <c r="J14" s="86">
        <f t="shared" si="0"/>
        <v>333.33333333333331</v>
      </c>
    </row>
    <row r="15" spans="1:1024" ht="28.4" customHeight="1">
      <c r="A15" s="79" t="s">
        <v>29</v>
      </c>
      <c r="B15" s="80" t="s">
        <v>55</v>
      </c>
      <c r="C15" s="81" t="s">
        <v>53</v>
      </c>
      <c r="D15" s="80" t="s">
        <v>54</v>
      </c>
      <c r="E15" s="82" t="s">
        <v>379</v>
      </c>
      <c r="F15" s="83" t="s">
        <v>390</v>
      </c>
      <c r="G15" s="84">
        <v>10</v>
      </c>
      <c r="H15" s="85">
        <v>3</v>
      </c>
      <c r="I15" s="84">
        <v>2.5</v>
      </c>
      <c r="J15" s="86">
        <f t="shared" si="0"/>
        <v>400</v>
      </c>
    </row>
    <row r="16" spans="1:1024" ht="28.4" customHeight="1">
      <c r="A16" s="79" t="s">
        <v>58</v>
      </c>
      <c r="B16" s="80" t="s">
        <v>59</v>
      </c>
      <c r="C16" s="81" t="s">
        <v>56</v>
      </c>
      <c r="D16" s="80" t="s">
        <v>57</v>
      </c>
      <c r="E16" s="82" t="s">
        <v>391</v>
      </c>
      <c r="F16" s="83" t="s">
        <v>392</v>
      </c>
      <c r="G16" s="84">
        <v>24</v>
      </c>
      <c r="H16" s="85">
        <v>1</v>
      </c>
      <c r="I16" s="84">
        <v>4</v>
      </c>
      <c r="J16" s="86">
        <f t="shared" si="0"/>
        <v>250</v>
      </c>
    </row>
    <row r="17" spans="1:10" ht="28.4" customHeight="1">
      <c r="A17" s="79" t="s">
        <v>29</v>
      </c>
      <c r="B17" s="80" t="s">
        <v>61</v>
      </c>
      <c r="C17" s="81" t="s">
        <v>60</v>
      </c>
      <c r="D17" s="80" t="s">
        <v>60</v>
      </c>
      <c r="E17" s="82" t="s">
        <v>379</v>
      </c>
      <c r="F17" s="83" t="s">
        <v>393</v>
      </c>
      <c r="G17" s="84">
        <v>5</v>
      </c>
      <c r="H17" s="85">
        <v>4</v>
      </c>
      <c r="I17" s="84">
        <v>2.5</v>
      </c>
      <c r="J17" s="86">
        <f t="shared" si="0"/>
        <v>400</v>
      </c>
    </row>
    <row r="18" spans="1:10" ht="28.4" customHeight="1">
      <c r="A18" s="79" t="s">
        <v>64</v>
      </c>
      <c r="B18" s="80" t="s">
        <v>65</v>
      </c>
      <c r="C18" s="81" t="s">
        <v>62</v>
      </c>
      <c r="D18" s="80" t="s">
        <v>63</v>
      </c>
      <c r="E18" s="82" t="s">
        <v>379</v>
      </c>
      <c r="F18" s="83" t="s">
        <v>384</v>
      </c>
      <c r="G18" s="84">
        <v>18</v>
      </c>
      <c r="H18" s="85">
        <v>2</v>
      </c>
      <c r="I18" s="84">
        <v>3</v>
      </c>
      <c r="J18" s="86">
        <f t="shared" si="0"/>
        <v>333.33333333333331</v>
      </c>
    </row>
    <row r="19" spans="1:10" ht="28.4" customHeight="1">
      <c r="A19" s="79" t="s">
        <v>64</v>
      </c>
      <c r="B19" s="80" t="s">
        <v>65</v>
      </c>
      <c r="C19" s="81" t="s">
        <v>66</v>
      </c>
      <c r="D19" s="80" t="s">
        <v>67</v>
      </c>
      <c r="E19" s="82" t="s">
        <v>379</v>
      </c>
      <c r="F19" s="83" t="s">
        <v>386</v>
      </c>
      <c r="G19" s="84">
        <v>21</v>
      </c>
      <c r="H19" s="85">
        <v>1</v>
      </c>
      <c r="I19" s="84">
        <v>4</v>
      </c>
      <c r="J19" s="86">
        <f t="shared" si="0"/>
        <v>250</v>
      </c>
    </row>
    <row r="20" spans="1:10" ht="28.4" customHeight="1">
      <c r="A20" s="79" t="s">
        <v>64</v>
      </c>
      <c r="B20" s="80" t="s">
        <v>65</v>
      </c>
      <c r="C20" s="81" t="s">
        <v>68</v>
      </c>
      <c r="D20" s="80" t="s">
        <v>69</v>
      </c>
      <c r="E20" s="82" t="s">
        <v>379</v>
      </c>
      <c r="F20" s="83" t="s">
        <v>394</v>
      </c>
      <c r="G20" s="84">
        <v>15</v>
      </c>
      <c r="H20" s="85">
        <v>2</v>
      </c>
      <c r="I20" s="84">
        <v>3</v>
      </c>
      <c r="J20" s="86">
        <f t="shared" si="0"/>
        <v>333.33333333333331</v>
      </c>
    </row>
    <row r="21" spans="1:10" ht="28.4" customHeight="1">
      <c r="A21" s="79" t="s">
        <v>72</v>
      </c>
      <c r="B21" s="80" t="s">
        <v>73</v>
      </c>
      <c r="C21" s="81" t="s">
        <v>70</v>
      </c>
      <c r="D21" s="80" t="s">
        <v>71</v>
      </c>
      <c r="E21" s="82" t="s">
        <v>379</v>
      </c>
      <c r="F21" s="83" t="s">
        <v>395</v>
      </c>
      <c r="G21" s="84">
        <v>20</v>
      </c>
      <c r="H21" s="85">
        <v>2</v>
      </c>
      <c r="I21" s="84">
        <v>3</v>
      </c>
      <c r="J21" s="86">
        <f t="shared" si="0"/>
        <v>333.33333333333331</v>
      </c>
    </row>
    <row r="22" spans="1:10" ht="28.4" customHeight="1">
      <c r="A22" s="79" t="s">
        <v>64</v>
      </c>
      <c r="B22" s="80" t="s">
        <v>76</v>
      </c>
      <c r="C22" s="81" t="s">
        <v>74</v>
      </c>
      <c r="D22" s="80" t="s">
        <v>75</v>
      </c>
      <c r="E22" s="82" t="s">
        <v>379</v>
      </c>
      <c r="F22" s="83" t="s">
        <v>384</v>
      </c>
      <c r="G22" s="84">
        <v>18</v>
      </c>
      <c r="H22" s="85">
        <v>2</v>
      </c>
      <c r="I22" s="84">
        <v>3</v>
      </c>
      <c r="J22" s="86">
        <f t="shared" si="0"/>
        <v>333.33333333333331</v>
      </c>
    </row>
    <row r="23" spans="1:10" ht="28.4" customHeight="1">
      <c r="A23" s="79" t="s">
        <v>79</v>
      </c>
      <c r="B23" s="80" t="s">
        <v>80</v>
      </c>
      <c r="C23" s="81" t="s">
        <v>77</v>
      </c>
      <c r="D23" s="80" t="s">
        <v>78</v>
      </c>
      <c r="E23" s="82" t="s">
        <v>379</v>
      </c>
      <c r="F23" s="83" t="s">
        <v>396</v>
      </c>
      <c r="G23" s="84">
        <v>30</v>
      </c>
      <c r="H23" s="85">
        <v>1</v>
      </c>
      <c r="I23" s="84">
        <v>4</v>
      </c>
      <c r="J23" s="86">
        <f t="shared" si="0"/>
        <v>250</v>
      </c>
    </row>
    <row r="24" spans="1:10" ht="28.4" customHeight="1">
      <c r="A24" s="79" t="s">
        <v>83</v>
      </c>
      <c r="B24" s="80" t="s">
        <v>84</v>
      </c>
      <c r="C24" s="81" t="s">
        <v>81</v>
      </c>
      <c r="D24" s="80" t="s">
        <v>82</v>
      </c>
      <c r="E24" s="82" t="s">
        <v>379</v>
      </c>
      <c r="F24" s="83" t="s">
        <v>384</v>
      </c>
      <c r="G24" s="84">
        <v>18</v>
      </c>
      <c r="H24" s="85">
        <v>2</v>
      </c>
      <c r="I24" s="84">
        <v>3</v>
      </c>
      <c r="J24" s="86">
        <f t="shared" si="0"/>
        <v>333.33333333333331</v>
      </c>
    </row>
    <row r="25" spans="1:10" ht="28.4" customHeight="1">
      <c r="A25" s="79" t="s">
        <v>87</v>
      </c>
      <c r="B25" s="80" t="s">
        <v>88</v>
      </c>
      <c r="C25" s="81" t="s">
        <v>85</v>
      </c>
      <c r="D25" s="80" t="s">
        <v>86</v>
      </c>
      <c r="E25" s="82" t="s">
        <v>379</v>
      </c>
      <c r="F25" s="83" t="s">
        <v>386</v>
      </c>
      <c r="G25" s="84">
        <v>21</v>
      </c>
      <c r="H25" s="85">
        <v>1</v>
      </c>
      <c r="I25" s="84">
        <v>4</v>
      </c>
      <c r="J25" s="86">
        <f t="shared" si="0"/>
        <v>250</v>
      </c>
    </row>
    <row r="26" spans="1:10" ht="28.4" customHeight="1">
      <c r="A26" s="79" t="s">
        <v>29</v>
      </c>
      <c r="B26" s="80" t="s">
        <v>91</v>
      </c>
      <c r="C26" s="81" t="s">
        <v>89</v>
      </c>
      <c r="D26" s="80" t="s">
        <v>90</v>
      </c>
      <c r="E26" s="82" t="s">
        <v>379</v>
      </c>
      <c r="F26" s="83" t="s">
        <v>397</v>
      </c>
      <c r="G26" s="84">
        <v>15</v>
      </c>
      <c r="H26" s="85">
        <v>2</v>
      </c>
      <c r="I26" s="84">
        <v>3</v>
      </c>
      <c r="J26" s="86">
        <f t="shared" si="0"/>
        <v>333.33333333333331</v>
      </c>
    </row>
    <row r="27" spans="1:10" ht="28.4" customHeight="1">
      <c r="A27" s="79" t="s">
        <v>94</v>
      </c>
      <c r="B27" s="80" t="s">
        <v>95</v>
      </c>
      <c r="C27" s="81" t="s">
        <v>92</v>
      </c>
      <c r="D27" s="80" t="s">
        <v>93</v>
      </c>
      <c r="E27" s="82" t="s">
        <v>379</v>
      </c>
      <c r="F27" s="83" t="s">
        <v>398</v>
      </c>
      <c r="G27" s="84">
        <v>15</v>
      </c>
      <c r="H27" s="85">
        <v>2</v>
      </c>
      <c r="I27" s="84">
        <v>3</v>
      </c>
      <c r="J27" s="86">
        <f t="shared" si="0"/>
        <v>333.33333333333331</v>
      </c>
    </row>
    <row r="28" spans="1:10" ht="28.4" customHeight="1">
      <c r="A28" s="79" t="s">
        <v>29</v>
      </c>
      <c r="B28" s="80" t="s">
        <v>98</v>
      </c>
      <c r="C28" s="81" t="s">
        <v>96</v>
      </c>
      <c r="D28" s="80" t="s">
        <v>97</v>
      </c>
      <c r="E28" s="82" t="s">
        <v>379</v>
      </c>
      <c r="F28" s="83" t="s">
        <v>399</v>
      </c>
      <c r="G28" s="84">
        <v>12</v>
      </c>
      <c r="H28" s="85">
        <v>2</v>
      </c>
      <c r="I28" s="84">
        <v>3</v>
      </c>
      <c r="J28" s="86">
        <f t="shared" si="0"/>
        <v>333.33333333333331</v>
      </c>
    </row>
    <row r="29" spans="1:10" ht="28.4" customHeight="1">
      <c r="A29" s="79" t="s">
        <v>101</v>
      </c>
      <c r="B29" s="80" t="s">
        <v>102</v>
      </c>
      <c r="C29" s="81" t="s">
        <v>99</v>
      </c>
      <c r="D29" s="80" t="s">
        <v>100</v>
      </c>
      <c r="E29" s="82" t="s">
        <v>391</v>
      </c>
      <c r="F29" s="83" t="s">
        <v>384</v>
      </c>
      <c r="G29" s="84">
        <v>18</v>
      </c>
      <c r="H29" s="85">
        <v>2</v>
      </c>
      <c r="I29" s="84">
        <v>3</v>
      </c>
      <c r="J29" s="86">
        <f t="shared" si="0"/>
        <v>333.33333333333331</v>
      </c>
    </row>
    <row r="30" spans="1:10" ht="28.4" customHeight="1">
      <c r="A30" s="79" t="s">
        <v>105</v>
      </c>
      <c r="B30" s="80" t="s">
        <v>106</v>
      </c>
      <c r="C30" s="81" t="s">
        <v>103</v>
      </c>
      <c r="D30" s="80" t="s">
        <v>104</v>
      </c>
      <c r="E30" s="82" t="s">
        <v>379</v>
      </c>
      <c r="F30" s="83" t="s">
        <v>398</v>
      </c>
      <c r="G30" s="84">
        <v>15</v>
      </c>
      <c r="H30" s="85">
        <v>2</v>
      </c>
      <c r="I30" s="84">
        <v>3</v>
      </c>
      <c r="J30" s="86">
        <f t="shared" si="0"/>
        <v>333.33333333333331</v>
      </c>
    </row>
    <row r="31" spans="1:10" ht="28.4" customHeight="1">
      <c r="A31" s="79" t="s">
        <v>109</v>
      </c>
      <c r="B31" s="80" t="s">
        <v>110</v>
      </c>
      <c r="C31" s="81" t="s">
        <v>107</v>
      </c>
      <c r="D31" s="80" t="s">
        <v>108</v>
      </c>
      <c r="E31" s="82" t="s">
        <v>391</v>
      </c>
      <c r="F31" s="83" t="s">
        <v>384</v>
      </c>
      <c r="G31" s="84">
        <v>18</v>
      </c>
      <c r="H31" s="85">
        <v>2</v>
      </c>
      <c r="I31" s="84">
        <v>3</v>
      </c>
      <c r="J31" s="86">
        <f t="shared" si="0"/>
        <v>333.33333333333331</v>
      </c>
    </row>
    <row r="32" spans="1:10" ht="28.4" customHeight="1">
      <c r="A32" s="79" t="s">
        <v>113</v>
      </c>
      <c r="B32" s="80" t="s">
        <v>114</v>
      </c>
      <c r="C32" s="81" t="s">
        <v>111</v>
      </c>
      <c r="D32" s="80" t="s">
        <v>112</v>
      </c>
      <c r="E32" s="82" t="s">
        <v>379</v>
      </c>
      <c r="F32" s="83" t="s">
        <v>400</v>
      </c>
      <c r="G32" s="84">
        <v>9</v>
      </c>
      <c r="H32" s="85">
        <v>4</v>
      </c>
      <c r="I32" s="84">
        <v>2.5</v>
      </c>
      <c r="J32" s="86">
        <f t="shared" si="0"/>
        <v>400</v>
      </c>
    </row>
    <row r="33" spans="1:10" ht="28.4" customHeight="1">
      <c r="A33" s="79" t="s">
        <v>113</v>
      </c>
      <c r="B33" s="80" t="s">
        <v>114</v>
      </c>
      <c r="C33" s="81" t="s">
        <v>115</v>
      </c>
      <c r="D33" s="80" t="s">
        <v>116</v>
      </c>
      <c r="E33" s="82" t="s">
        <v>379</v>
      </c>
      <c r="F33" s="83" t="s">
        <v>401</v>
      </c>
      <c r="G33" s="84">
        <v>8</v>
      </c>
      <c r="H33" s="85">
        <v>4</v>
      </c>
      <c r="I33" s="84">
        <v>2.5</v>
      </c>
      <c r="J33" s="86">
        <f t="shared" si="0"/>
        <v>400</v>
      </c>
    </row>
    <row r="34" spans="1:10" ht="28.4" customHeight="1">
      <c r="A34" s="79" t="s">
        <v>64</v>
      </c>
      <c r="B34" s="80" t="s">
        <v>119</v>
      </c>
      <c r="C34" s="81" t="s">
        <v>117</v>
      </c>
      <c r="D34" s="80" t="s">
        <v>118</v>
      </c>
      <c r="E34" s="82" t="s">
        <v>379</v>
      </c>
      <c r="F34" s="83" t="s">
        <v>402</v>
      </c>
      <c r="G34" s="84">
        <v>6</v>
      </c>
      <c r="H34" s="85">
        <v>4</v>
      </c>
      <c r="I34" s="84">
        <v>2.5</v>
      </c>
      <c r="J34" s="86">
        <f t="shared" si="0"/>
        <v>400</v>
      </c>
    </row>
    <row r="35" spans="1:10" ht="28.4" customHeight="1">
      <c r="A35" s="79" t="s">
        <v>64</v>
      </c>
      <c r="B35" s="80" t="s">
        <v>119</v>
      </c>
      <c r="C35" s="81" t="s">
        <v>120</v>
      </c>
      <c r="D35" s="80" t="s">
        <v>121</v>
      </c>
      <c r="E35" s="82" t="s">
        <v>379</v>
      </c>
      <c r="F35" s="83" t="s">
        <v>384</v>
      </c>
      <c r="G35" s="84">
        <v>18</v>
      </c>
      <c r="H35" s="85">
        <v>2</v>
      </c>
      <c r="I35" s="84">
        <v>3</v>
      </c>
      <c r="J35" s="86">
        <f t="shared" si="0"/>
        <v>333.33333333333331</v>
      </c>
    </row>
    <row r="36" spans="1:10" ht="28.4" customHeight="1">
      <c r="A36" s="79" t="s">
        <v>101</v>
      </c>
      <c r="B36" s="80" t="s">
        <v>123</v>
      </c>
      <c r="C36" s="81" t="s">
        <v>122</v>
      </c>
      <c r="D36" s="80" t="s">
        <v>122</v>
      </c>
      <c r="E36" s="82" t="s">
        <v>391</v>
      </c>
      <c r="F36" s="83" t="s">
        <v>394</v>
      </c>
      <c r="G36" s="84">
        <v>15</v>
      </c>
      <c r="H36" s="85">
        <v>2</v>
      </c>
      <c r="I36" s="84">
        <v>3</v>
      </c>
      <c r="J36" s="86">
        <f t="shared" si="0"/>
        <v>333.33333333333331</v>
      </c>
    </row>
    <row r="37" spans="1:10" ht="28.4" customHeight="1">
      <c r="A37" s="79" t="s">
        <v>101</v>
      </c>
      <c r="B37" s="80" t="s">
        <v>126</v>
      </c>
      <c r="C37" s="81" t="s">
        <v>124</v>
      </c>
      <c r="D37" s="80" t="s">
        <v>125</v>
      </c>
      <c r="E37" s="82" t="s">
        <v>391</v>
      </c>
      <c r="F37" s="83" t="s">
        <v>399</v>
      </c>
      <c r="G37" s="84">
        <v>12</v>
      </c>
      <c r="H37" s="85">
        <v>2</v>
      </c>
      <c r="I37" s="84">
        <v>3</v>
      </c>
      <c r="J37" s="86">
        <f t="shared" ref="J37:J68" si="1">($L$4/I37)</f>
        <v>333.33333333333331</v>
      </c>
    </row>
    <row r="38" spans="1:10" ht="28.4" customHeight="1">
      <c r="A38" s="79" t="s">
        <v>129</v>
      </c>
      <c r="B38" s="80" t="s">
        <v>130</v>
      </c>
      <c r="C38" s="81" t="s">
        <v>127</v>
      </c>
      <c r="D38" s="80" t="s">
        <v>128</v>
      </c>
      <c r="E38" s="82" t="s">
        <v>379</v>
      </c>
      <c r="F38" s="83" t="s">
        <v>403</v>
      </c>
      <c r="G38" s="84">
        <v>18</v>
      </c>
      <c r="H38" s="85">
        <v>2</v>
      </c>
      <c r="I38" s="84">
        <v>3</v>
      </c>
      <c r="J38" s="86">
        <f t="shared" si="1"/>
        <v>333.33333333333331</v>
      </c>
    </row>
    <row r="39" spans="1:10" ht="28.4" customHeight="1">
      <c r="A39" s="79" t="s">
        <v>133</v>
      </c>
      <c r="B39" s="80" t="s">
        <v>134</v>
      </c>
      <c r="C39" s="81" t="s">
        <v>131</v>
      </c>
      <c r="D39" s="80" t="s">
        <v>132</v>
      </c>
      <c r="E39" s="82" t="s">
        <v>391</v>
      </c>
      <c r="F39" s="83" t="s">
        <v>404</v>
      </c>
      <c r="G39" s="84">
        <v>8</v>
      </c>
      <c r="H39" s="85">
        <v>4</v>
      </c>
      <c r="I39" s="84">
        <v>2.5</v>
      </c>
      <c r="J39" s="86">
        <f t="shared" si="1"/>
        <v>400</v>
      </c>
    </row>
    <row r="40" spans="1:10" ht="28.4" customHeight="1">
      <c r="A40" s="79" t="s">
        <v>29</v>
      </c>
      <c r="B40" s="80" t="s">
        <v>137</v>
      </c>
      <c r="C40" s="81" t="s">
        <v>135</v>
      </c>
      <c r="D40" s="80" t="s">
        <v>136</v>
      </c>
      <c r="E40" s="82" t="s">
        <v>379</v>
      </c>
      <c r="F40" s="83" t="s">
        <v>405</v>
      </c>
      <c r="G40" s="84">
        <v>12</v>
      </c>
      <c r="H40" s="85">
        <v>2</v>
      </c>
      <c r="I40" s="84">
        <v>3</v>
      </c>
      <c r="J40" s="86">
        <f t="shared" si="1"/>
        <v>333.33333333333331</v>
      </c>
    </row>
    <row r="41" spans="1:10" ht="28.4" customHeight="1">
      <c r="A41" s="79" t="s">
        <v>139</v>
      </c>
      <c r="B41" s="80" t="s">
        <v>140</v>
      </c>
      <c r="C41" s="81" t="s">
        <v>138</v>
      </c>
      <c r="D41" s="80" t="s">
        <v>138</v>
      </c>
      <c r="E41" s="82" t="s">
        <v>379</v>
      </c>
      <c r="F41" s="83" t="s">
        <v>406</v>
      </c>
      <c r="G41" s="84">
        <v>12</v>
      </c>
      <c r="H41" s="85">
        <v>2</v>
      </c>
      <c r="I41" s="84">
        <v>3</v>
      </c>
      <c r="J41" s="86">
        <f t="shared" si="1"/>
        <v>333.33333333333331</v>
      </c>
    </row>
    <row r="42" spans="1:10" ht="28.4" customHeight="1">
      <c r="A42" s="79" t="s">
        <v>139</v>
      </c>
      <c r="B42" s="80" t="s">
        <v>140</v>
      </c>
      <c r="C42" s="81" t="s">
        <v>141</v>
      </c>
      <c r="D42" s="80" t="s">
        <v>142</v>
      </c>
      <c r="E42" s="82" t="s">
        <v>391</v>
      </c>
      <c r="F42" s="83" t="s">
        <v>407</v>
      </c>
      <c r="G42" s="84">
        <v>25</v>
      </c>
      <c r="H42" s="85">
        <v>1</v>
      </c>
      <c r="I42" s="84">
        <v>4</v>
      </c>
      <c r="J42" s="86">
        <f t="shared" si="1"/>
        <v>250</v>
      </c>
    </row>
    <row r="43" spans="1:10" ht="28.4" customHeight="1">
      <c r="A43" s="79" t="s">
        <v>145</v>
      </c>
      <c r="B43" s="80" t="s">
        <v>146</v>
      </c>
      <c r="C43" s="81" t="s">
        <v>143</v>
      </c>
      <c r="D43" s="80" t="s">
        <v>144</v>
      </c>
      <c r="E43" s="82" t="s">
        <v>379</v>
      </c>
      <c r="F43" s="83" t="s">
        <v>408</v>
      </c>
      <c r="G43" s="84">
        <v>18</v>
      </c>
      <c r="H43" s="85">
        <v>2</v>
      </c>
      <c r="I43" s="84">
        <v>3</v>
      </c>
      <c r="J43" s="86">
        <f t="shared" si="1"/>
        <v>333.33333333333331</v>
      </c>
    </row>
    <row r="44" spans="1:10" ht="28.4" customHeight="1">
      <c r="A44" s="79" t="s">
        <v>149</v>
      </c>
      <c r="B44" s="80" t="s">
        <v>150</v>
      </c>
      <c r="C44" s="81" t="s">
        <v>147</v>
      </c>
      <c r="D44" s="80" t="s">
        <v>148</v>
      </c>
      <c r="E44" s="82" t="s">
        <v>391</v>
      </c>
      <c r="F44" s="83" t="s">
        <v>409</v>
      </c>
      <c r="G44" s="84">
        <v>40</v>
      </c>
      <c r="H44" s="85">
        <v>1</v>
      </c>
      <c r="I44" s="84">
        <v>4</v>
      </c>
      <c r="J44" s="86">
        <f t="shared" si="1"/>
        <v>250</v>
      </c>
    </row>
    <row r="45" spans="1:10" ht="28.4" customHeight="1">
      <c r="A45" s="79" t="s">
        <v>149</v>
      </c>
      <c r="B45" s="80" t="s">
        <v>150</v>
      </c>
      <c r="C45" s="81" t="s">
        <v>151</v>
      </c>
      <c r="D45" s="80" t="s">
        <v>151</v>
      </c>
      <c r="E45" s="82" t="s">
        <v>391</v>
      </c>
      <c r="F45" s="83" t="s">
        <v>397</v>
      </c>
      <c r="G45" s="84">
        <v>15</v>
      </c>
      <c r="H45" s="85">
        <v>2</v>
      </c>
      <c r="I45" s="84">
        <v>3</v>
      </c>
      <c r="J45" s="86">
        <f t="shared" si="1"/>
        <v>333.33333333333331</v>
      </c>
    </row>
    <row r="46" spans="1:10" ht="28.4" customHeight="1">
      <c r="A46" s="79" t="s">
        <v>72</v>
      </c>
      <c r="B46" s="80" t="s">
        <v>154</v>
      </c>
      <c r="C46" s="81" t="s">
        <v>152</v>
      </c>
      <c r="D46" s="80" t="s">
        <v>153</v>
      </c>
      <c r="E46" s="82" t="s">
        <v>379</v>
      </c>
      <c r="F46" s="83" t="s">
        <v>410</v>
      </c>
      <c r="G46" s="84">
        <v>14</v>
      </c>
      <c r="H46" s="85">
        <v>2</v>
      </c>
      <c r="I46" s="84">
        <v>3</v>
      </c>
      <c r="J46" s="86">
        <f t="shared" si="1"/>
        <v>333.33333333333331</v>
      </c>
    </row>
    <row r="47" spans="1:10" ht="28.4" customHeight="1">
      <c r="A47" s="79" t="s">
        <v>157</v>
      </c>
      <c r="B47" s="80" t="s">
        <v>158</v>
      </c>
      <c r="C47" s="81" t="s">
        <v>155</v>
      </c>
      <c r="D47" s="80" t="s">
        <v>156</v>
      </c>
      <c r="E47" s="82" t="s">
        <v>379</v>
      </c>
      <c r="F47" s="83" t="s">
        <v>411</v>
      </c>
      <c r="G47" s="84">
        <v>25</v>
      </c>
      <c r="H47" s="85">
        <v>1</v>
      </c>
      <c r="I47" s="84">
        <v>4</v>
      </c>
      <c r="J47" s="86">
        <f t="shared" si="1"/>
        <v>250</v>
      </c>
    </row>
    <row r="48" spans="1:10" ht="28.4" customHeight="1">
      <c r="A48" s="79" t="s">
        <v>157</v>
      </c>
      <c r="B48" s="80" t="s">
        <v>158</v>
      </c>
      <c r="C48" s="81" t="s">
        <v>159</v>
      </c>
      <c r="D48" s="80" t="s">
        <v>162</v>
      </c>
      <c r="E48" s="82" t="s">
        <v>379</v>
      </c>
      <c r="F48" s="83" t="s">
        <v>394</v>
      </c>
      <c r="G48" s="84">
        <v>15</v>
      </c>
      <c r="H48" s="85">
        <v>2</v>
      </c>
      <c r="I48" s="84">
        <v>3</v>
      </c>
      <c r="J48" s="86">
        <f t="shared" si="1"/>
        <v>333.33333333333331</v>
      </c>
    </row>
    <row r="49" spans="1:10" ht="28.4" customHeight="1">
      <c r="A49" s="79" t="s">
        <v>157</v>
      </c>
      <c r="B49" s="80" t="s">
        <v>158</v>
      </c>
      <c r="C49" s="81" t="s">
        <v>161</v>
      </c>
      <c r="D49" s="80" t="s">
        <v>160</v>
      </c>
      <c r="E49" s="82" t="s">
        <v>379</v>
      </c>
      <c r="F49" s="83" t="s">
        <v>394</v>
      </c>
      <c r="G49" s="84">
        <v>15</v>
      </c>
      <c r="H49" s="85">
        <v>2</v>
      </c>
      <c r="I49" s="84">
        <v>3</v>
      </c>
      <c r="J49" s="86">
        <f t="shared" si="1"/>
        <v>333.33333333333331</v>
      </c>
    </row>
    <row r="50" spans="1:10" ht="28.4" customHeight="1">
      <c r="A50" s="79" t="s">
        <v>164</v>
      </c>
      <c r="B50" s="80" t="s">
        <v>165</v>
      </c>
      <c r="C50" s="81" t="s">
        <v>163</v>
      </c>
      <c r="D50" s="80" t="s">
        <v>163</v>
      </c>
      <c r="E50" s="82" t="s">
        <v>379</v>
      </c>
      <c r="F50" s="83" t="s">
        <v>392</v>
      </c>
      <c r="G50" s="84">
        <v>24</v>
      </c>
      <c r="H50" s="85">
        <v>1</v>
      </c>
      <c r="I50" s="84">
        <v>4</v>
      </c>
      <c r="J50" s="86">
        <f t="shared" si="1"/>
        <v>250</v>
      </c>
    </row>
    <row r="51" spans="1:10" ht="28.4" customHeight="1">
      <c r="A51" s="79" t="s">
        <v>29</v>
      </c>
      <c r="B51" s="80" t="s">
        <v>168</v>
      </c>
      <c r="C51" s="81" t="s">
        <v>166</v>
      </c>
      <c r="D51" s="80" t="s">
        <v>167</v>
      </c>
      <c r="E51" s="82" t="s">
        <v>379</v>
      </c>
      <c r="F51" s="83" t="s">
        <v>412</v>
      </c>
      <c r="G51" s="84">
        <v>21</v>
      </c>
      <c r="H51" s="85">
        <v>1</v>
      </c>
      <c r="I51" s="84">
        <v>4</v>
      </c>
      <c r="J51" s="86">
        <f t="shared" si="1"/>
        <v>250</v>
      </c>
    </row>
    <row r="52" spans="1:10" ht="28.4" customHeight="1">
      <c r="A52" s="79" t="s">
        <v>171</v>
      </c>
      <c r="B52" s="87" t="s">
        <v>170</v>
      </c>
      <c r="C52" s="88" t="s">
        <v>169</v>
      </c>
      <c r="D52" s="87" t="s">
        <v>170</v>
      </c>
      <c r="E52" s="82" t="s">
        <v>379</v>
      </c>
      <c r="F52" s="89" t="s">
        <v>413</v>
      </c>
      <c r="G52" s="90">
        <v>25</v>
      </c>
      <c r="H52" s="85">
        <v>1</v>
      </c>
      <c r="I52" s="84">
        <v>4</v>
      </c>
      <c r="J52" s="86">
        <f t="shared" si="1"/>
        <v>250</v>
      </c>
    </row>
    <row r="53" spans="1:10" ht="28.4" customHeight="1">
      <c r="A53" s="79" t="s">
        <v>83</v>
      </c>
      <c r="B53" s="80" t="s">
        <v>174</v>
      </c>
      <c r="C53" s="81" t="s">
        <v>172</v>
      </c>
      <c r="D53" s="80" t="s">
        <v>173</v>
      </c>
      <c r="E53" s="82" t="s">
        <v>379</v>
      </c>
      <c r="F53" s="83" t="s">
        <v>414</v>
      </c>
      <c r="G53" s="84">
        <v>12</v>
      </c>
      <c r="H53" s="85">
        <v>2</v>
      </c>
      <c r="I53" s="84">
        <v>3</v>
      </c>
      <c r="J53" s="86">
        <f t="shared" si="1"/>
        <v>333.33333333333331</v>
      </c>
    </row>
    <row r="54" spans="1:10" ht="28.4" customHeight="1">
      <c r="A54" s="79" t="s">
        <v>79</v>
      </c>
      <c r="B54" s="80" t="s">
        <v>177</v>
      </c>
      <c r="C54" s="81" t="s">
        <v>175</v>
      </c>
      <c r="D54" s="80" t="s">
        <v>176</v>
      </c>
      <c r="E54" s="82" t="s">
        <v>379</v>
      </c>
      <c r="F54" s="83" t="s">
        <v>388</v>
      </c>
      <c r="G54" s="84">
        <v>23</v>
      </c>
      <c r="H54" s="85">
        <v>1</v>
      </c>
      <c r="I54" s="84">
        <v>4</v>
      </c>
      <c r="J54" s="86">
        <f t="shared" si="1"/>
        <v>250</v>
      </c>
    </row>
    <row r="55" spans="1:10" ht="28.4" customHeight="1">
      <c r="A55" s="79" t="s">
        <v>79</v>
      </c>
      <c r="B55" s="80" t="s">
        <v>177</v>
      </c>
      <c r="C55" s="81" t="s">
        <v>178</v>
      </c>
      <c r="D55" s="80" t="s">
        <v>179</v>
      </c>
      <c r="E55" s="82" t="s">
        <v>379</v>
      </c>
      <c r="F55" s="83" t="s">
        <v>415</v>
      </c>
      <c r="G55" s="84">
        <v>21</v>
      </c>
      <c r="H55" s="85">
        <v>1</v>
      </c>
      <c r="I55" s="84">
        <v>4</v>
      </c>
      <c r="J55" s="86">
        <f t="shared" si="1"/>
        <v>250</v>
      </c>
    </row>
    <row r="56" spans="1:10" ht="28.4" customHeight="1">
      <c r="A56" s="79" t="s">
        <v>33</v>
      </c>
      <c r="B56" s="80" t="s">
        <v>182</v>
      </c>
      <c r="C56" s="81" t="s">
        <v>180</v>
      </c>
      <c r="D56" s="80" t="s">
        <v>181</v>
      </c>
      <c r="E56" s="82" t="s">
        <v>379</v>
      </c>
      <c r="F56" s="83" t="s">
        <v>406</v>
      </c>
      <c r="G56" s="84">
        <v>12</v>
      </c>
      <c r="H56" s="85">
        <v>2</v>
      </c>
      <c r="I56" s="84">
        <v>3</v>
      </c>
      <c r="J56" s="86">
        <f t="shared" si="1"/>
        <v>333.33333333333331</v>
      </c>
    </row>
    <row r="57" spans="1:10" ht="28.4" customHeight="1">
      <c r="A57" s="79" t="s">
        <v>29</v>
      </c>
      <c r="B57" s="80" t="s">
        <v>185</v>
      </c>
      <c r="C57" s="81" t="s">
        <v>183</v>
      </c>
      <c r="D57" s="80" t="s">
        <v>184</v>
      </c>
      <c r="E57" s="82" t="s">
        <v>379</v>
      </c>
      <c r="F57" s="83" t="s">
        <v>393</v>
      </c>
      <c r="G57" s="84">
        <v>5</v>
      </c>
      <c r="H57" s="85">
        <v>4</v>
      </c>
      <c r="I57" s="84">
        <v>2.5</v>
      </c>
      <c r="J57" s="86">
        <f t="shared" si="1"/>
        <v>400</v>
      </c>
    </row>
    <row r="58" spans="1:10" ht="28.4" customHeight="1">
      <c r="A58" s="79" t="s">
        <v>72</v>
      </c>
      <c r="B58" s="80" t="s">
        <v>187</v>
      </c>
      <c r="C58" s="81" t="s">
        <v>186</v>
      </c>
      <c r="D58" s="80" t="s">
        <v>186</v>
      </c>
      <c r="E58" s="82" t="s">
        <v>391</v>
      </c>
      <c r="F58" s="83" t="s">
        <v>397</v>
      </c>
      <c r="G58" s="84">
        <v>15</v>
      </c>
      <c r="H58" s="85">
        <v>2</v>
      </c>
      <c r="I58" s="84">
        <v>3</v>
      </c>
      <c r="J58" s="86">
        <f t="shared" si="1"/>
        <v>333.33333333333331</v>
      </c>
    </row>
    <row r="59" spans="1:10" ht="28.4" customHeight="1">
      <c r="A59" s="79" t="s">
        <v>190</v>
      </c>
      <c r="B59" s="80" t="s">
        <v>191</v>
      </c>
      <c r="C59" s="81" t="s">
        <v>188</v>
      </c>
      <c r="D59" s="80" t="s">
        <v>189</v>
      </c>
      <c r="E59" s="82" t="s">
        <v>379</v>
      </c>
      <c r="F59" s="83" t="s">
        <v>416</v>
      </c>
      <c r="G59" s="84">
        <v>23</v>
      </c>
      <c r="H59" s="85">
        <v>1</v>
      </c>
      <c r="I59" s="84">
        <v>4</v>
      </c>
      <c r="J59" s="86">
        <f t="shared" si="1"/>
        <v>250</v>
      </c>
    </row>
    <row r="60" spans="1:10" ht="28.4" customHeight="1">
      <c r="A60" s="79" t="s">
        <v>194</v>
      </c>
      <c r="B60" s="80" t="s">
        <v>195</v>
      </c>
      <c r="C60" s="81" t="s">
        <v>192</v>
      </c>
      <c r="D60" s="80" t="s">
        <v>193</v>
      </c>
      <c r="E60" s="82" t="s">
        <v>379</v>
      </c>
      <c r="F60" s="83" t="s">
        <v>417</v>
      </c>
      <c r="G60" s="84">
        <v>27</v>
      </c>
      <c r="H60" s="85">
        <v>1</v>
      </c>
      <c r="I60" s="84">
        <v>4</v>
      </c>
      <c r="J60" s="86">
        <f t="shared" si="1"/>
        <v>250</v>
      </c>
    </row>
    <row r="61" spans="1:10" ht="28.4" customHeight="1">
      <c r="A61" s="79" t="s">
        <v>149</v>
      </c>
      <c r="B61" s="80" t="s">
        <v>198</v>
      </c>
      <c r="C61" s="81" t="s">
        <v>196</v>
      </c>
      <c r="D61" s="80" t="s">
        <v>197</v>
      </c>
      <c r="E61" s="82" t="s">
        <v>379</v>
      </c>
      <c r="F61" s="83" t="s">
        <v>399</v>
      </c>
      <c r="G61" s="84">
        <v>12</v>
      </c>
      <c r="H61" s="85">
        <v>2</v>
      </c>
      <c r="I61" s="84">
        <v>3</v>
      </c>
      <c r="J61" s="86">
        <f t="shared" si="1"/>
        <v>333.33333333333331</v>
      </c>
    </row>
    <row r="62" spans="1:10" ht="28.4" customHeight="1">
      <c r="A62" s="79" t="s">
        <v>194</v>
      </c>
      <c r="B62" s="80" t="s">
        <v>200</v>
      </c>
      <c r="C62" s="81" t="s">
        <v>199</v>
      </c>
      <c r="D62" s="80" t="s">
        <v>200</v>
      </c>
      <c r="E62" s="82" t="s">
        <v>391</v>
      </c>
      <c r="F62" s="83" t="s">
        <v>418</v>
      </c>
      <c r="G62" s="84">
        <v>24</v>
      </c>
      <c r="H62" s="85">
        <v>1</v>
      </c>
      <c r="I62" s="84">
        <v>4</v>
      </c>
      <c r="J62" s="86">
        <f t="shared" si="1"/>
        <v>250</v>
      </c>
    </row>
    <row r="63" spans="1:10" ht="28.4" customHeight="1">
      <c r="A63" s="79" t="s">
        <v>133</v>
      </c>
      <c r="B63" s="80" t="s">
        <v>203</v>
      </c>
      <c r="C63" s="81" t="s">
        <v>201</v>
      </c>
      <c r="D63" s="80" t="s">
        <v>202</v>
      </c>
      <c r="E63" s="82" t="s">
        <v>379</v>
      </c>
      <c r="F63" s="83" t="s">
        <v>419</v>
      </c>
      <c r="G63" s="84">
        <v>8</v>
      </c>
      <c r="H63" s="85">
        <v>4</v>
      </c>
      <c r="I63" s="84">
        <v>2.5</v>
      </c>
      <c r="J63" s="86">
        <f t="shared" si="1"/>
        <v>400</v>
      </c>
    </row>
    <row r="64" spans="1:10" ht="28.4" customHeight="1">
      <c r="A64" s="79" t="s">
        <v>206</v>
      </c>
      <c r="B64" s="80" t="s">
        <v>207</v>
      </c>
      <c r="C64" s="81" t="s">
        <v>204</v>
      </c>
      <c r="D64" s="80" t="s">
        <v>205</v>
      </c>
      <c r="E64" s="82" t="s">
        <v>379</v>
      </c>
      <c r="F64" s="83" t="s">
        <v>406</v>
      </c>
      <c r="G64" s="84">
        <v>12</v>
      </c>
      <c r="H64" s="85">
        <v>2</v>
      </c>
      <c r="I64" s="84">
        <v>3</v>
      </c>
      <c r="J64" s="86">
        <f t="shared" si="1"/>
        <v>333.33333333333331</v>
      </c>
    </row>
    <row r="65" spans="1:10" ht="28.4" customHeight="1">
      <c r="A65" s="79" t="s">
        <v>210</v>
      </c>
      <c r="B65" s="80" t="s">
        <v>211</v>
      </c>
      <c r="C65" s="81" t="s">
        <v>208</v>
      </c>
      <c r="D65" s="80" t="s">
        <v>209</v>
      </c>
      <c r="E65" s="82" t="s">
        <v>391</v>
      </c>
      <c r="F65" s="83" t="s">
        <v>420</v>
      </c>
      <c r="G65" s="84">
        <v>30</v>
      </c>
      <c r="H65" s="85">
        <v>1</v>
      </c>
      <c r="I65" s="84">
        <v>4</v>
      </c>
      <c r="J65" s="86">
        <f t="shared" si="1"/>
        <v>250</v>
      </c>
    </row>
    <row r="66" spans="1:10" ht="28.4" customHeight="1">
      <c r="A66" s="79" t="s">
        <v>149</v>
      </c>
      <c r="B66" s="80" t="s">
        <v>214</v>
      </c>
      <c r="C66" s="81" t="s">
        <v>212</v>
      </c>
      <c r="D66" s="80" t="s">
        <v>213</v>
      </c>
      <c r="E66" s="82" t="s">
        <v>379</v>
      </c>
      <c r="F66" s="83" t="s">
        <v>421</v>
      </c>
      <c r="G66" s="84">
        <v>15</v>
      </c>
      <c r="H66" s="85">
        <v>2</v>
      </c>
      <c r="I66" s="84">
        <v>3</v>
      </c>
      <c r="J66" s="86">
        <f t="shared" si="1"/>
        <v>333.33333333333331</v>
      </c>
    </row>
    <row r="67" spans="1:10" ht="28.4" customHeight="1">
      <c r="A67" s="79" t="s">
        <v>217</v>
      </c>
      <c r="B67" s="80" t="s">
        <v>218</v>
      </c>
      <c r="C67" s="81" t="s">
        <v>215</v>
      </c>
      <c r="D67" s="80" t="s">
        <v>216</v>
      </c>
      <c r="E67" s="82" t="s">
        <v>391</v>
      </c>
      <c r="F67" s="83" t="s">
        <v>422</v>
      </c>
      <c r="G67" s="84">
        <v>4</v>
      </c>
      <c r="H67" s="85">
        <v>4</v>
      </c>
      <c r="I67" s="84">
        <v>2.5</v>
      </c>
      <c r="J67" s="86">
        <f t="shared" si="1"/>
        <v>400</v>
      </c>
    </row>
    <row r="68" spans="1:10" ht="28.4" customHeight="1">
      <c r="A68" s="79" t="s">
        <v>221</v>
      </c>
      <c r="B68" s="80" t="s">
        <v>222</v>
      </c>
      <c r="C68" s="81" t="s">
        <v>219</v>
      </c>
      <c r="D68" s="80" t="s">
        <v>220</v>
      </c>
      <c r="E68" s="82" t="s">
        <v>379</v>
      </c>
      <c r="F68" s="83" t="s">
        <v>382</v>
      </c>
      <c r="G68" s="84">
        <v>15</v>
      </c>
      <c r="H68" s="85">
        <v>2</v>
      </c>
      <c r="I68" s="84">
        <v>3</v>
      </c>
      <c r="J68" s="86">
        <f t="shared" si="1"/>
        <v>333.33333333333331</v>
      </c>
    </row>
    <row r="69" spans="1:10" ht="28.4" customHeight="1">
      <c r="A69" s="79" t="s">
        <v>157</v>
      </c>
      <c r="B69" s="80" t="s">
        <v>225</v>
      </c>
      <c r="C69" s="81" t="s">
        <v>223</v>
      </c>
      <c r="D69" s="80" t="s">
        <v>224</v>
      </c>
      <c r="E69" s="82" t="s">
        <v>391</v>
      </c>
      <c r="F69" s="83" t="s">
        <v>380</v>
      </c>
      <c r="G69" s="84">
        <v>10</v>
      </c>
      <c r="H69" s="85">
        <v>3</v>
      </c>
      <c r="I69" s="84">
        <v>2.5</v>
      </c>
      <c r="J69" s="86">
        <f t="shared" ref="J69:J100" si="2">($L$4/I69)</f>
        <v>400</v>
      </c>
    </row>
    <row r="70" spans="1:10" ht="28.4" customHeight="1">
      <c r="A70" s="79" t="s">
        <v>64</v>
      </c>
      <c r="B70" s="80" t="s">
        <v>228</v>
      </c>
      <c r="C70" s="81" t="s">
        <v>226</v>
      </c>
      <c r="D70" s="80" t="s">
        <v>227</v>
      </c>
      <c r="E70" s="82" t="s">
        <v>379</v>
      </c>
      <c r="F70" s="83" t="s">
        <v>423</v>
      </c>
      <c r="G70" s="84">
        <v>12</v>
      </c>
      <c r="H70" s="85">
        <v>2</v>
      </c>
      <c r="I70" s="84">
        <v>3</v>
      </c>
      <c r="J70" s="86">
        <f t="shared" si="2"/>
        <v>333.33333333333331</v>
      </c>
    </row>
    <row r="71" spans="1:10" ht="28.4" customHeight="1">
      <c r="A71" s="79" t="s">
        <v>231</v>
      </c>
      <c r="B71" s="80" t="s">
        <v>232</v>
      </c>
      <c r="C71" s="81" t="s">
        <v>229</v>
      </c>
      <c r="D71" s="80" t="s">
        <v>230</v>
      </c>
      <c r="E71" s="82" t="s">
        <v>379</v>
      </c>
      <c r="F71" s="83" t="s">
        <v>399</v>
      </c>
      <c r="G71" s="84">
        <v>12</v>
      </c>
      <c r="H71" s="85">
        <v>2</v>
      </c>
      <c r="I71" s="84">
        <v>3</v>
      </c>
      <c r="J71" s="86">
        <f t="shared" si="2"/>
        <v>333.33333333333331</v>
      </c>
    </row>
    <row r="72" spans="1:10" ht="28.4" customHeight="1">
      <c r="A72" s="79" t="s">
        <v>235</v>
      </c>
      <c r="B72" s="80" t="s">
        <v>236</v>
      </c>
      <c r="C72" s="81" t="s">
        <v>233</v>
      </c>
      <c r="D72" s="80" t="s">
        <v>234</v>
      </c>
      <c r="E72" s="82" t="s">
        <v>379</v>
      </c>
      <c r="F72" s="83" t="s">
        <v>406</v>
      </c>
      <c r="G72" s="84">
        <v>12</v>
      </c>
      <c r="H72" s="85">
        <v>2</v>
      </c>
      <c r="I72" s="84">
        <v>3</v>
      </c>
      <c r="J72" s="86">
        <f t="shared" si="2"/>
        <v>333.33333333333331</v>
      </c>
    </row>
    <row r="73" spans="1:10" ht="28.4" customHeight="1">
      <c r="A73" s="79" t="s">
        <v>113</v>
      </c>
      <c r="B73" s="80" t="s">
        <v>239</v>
      </c>
      <c r="C73" s="81" t="s">
        <v>237</v>
      </c>
      <c r="D73" s="80" t="s">
        <v>238</v>
      </c>
      <c r="E73" s="82" t="s">
        <v>379</v>
      </c>
      <c r="F73" s="83" t="s">
        <v>410</v>
      </c>
      <c r="G73" s="84">
        <v>14</v>
      </c>
      <c r="H73" s="85">
        <v>2</v>
      </c>
      <c r="I73" s="84">
        <v>3</v>
      </c>
      <c r="J73" s="86">
        <f t="shared" si="2"/>
        <v>333.33333333333331</v>
      </c>
    </row>
    <row r="74" spans="1:10" ht="28.4" customHeight="1">
      <c r="A74" s="79" t="s">
        <v>242</v>
      </c>
      <c r="B74" s="80" t="s">
        <v>243</v>
      </c>
      <c r="C74" s="81" t="s">
        <v>240</v>
      </c>
      <c r="D74" s="80" t="s">
        <v>241</v>
      </c>
      <c r="E74" s="82" t="s">
        <v>391</v>
      </c>
      <c r="F74" s="83" t="s">
        <v>389</v>
      </c>
      <c r="G74" s="84">
        <v>18</v>
      </c>
      <c r="H74" s="85">
        <v>2</v>
      </c>
      <c r="I74" s="84">
        <v>3</v>
      </c>
      <c r="J74" s="86">
        <f t="shared" si="2"/>
        <v>333.33333333333331</v>
      </c>
    </row>
    <row r="75" spans="1:10" ht="28.4" customHeight="1">
      <c r="A75" s="79" t="s">
        <v>246</v>
      </c>
      <c r="B75" s="80" t="s">
        <v>247</v>
      </c>
      <c r="C75" s="81" t="s">
        <v>244</v>
      </c>
      <c r="D75" s="80" t="s">
        <v>245</v>
      </c>
      <c r="E75" s="82" t="s">
        <v>379</v>
      </c>
      <c r="F75" s="83" t="s">
        <v>420</v>
      </c>
      <c r="G75" s="84">
        <v>30</v>
      </c>
      <c r="H75" s="85">
        <v>1</v>
      </c>
      <c r="I75" s="84">
        <v>4</v>
      </c>
      <c r="J75" s="86">
        <f t="shared" si="2"/>
        <v>250</v>
      </c>
    </row>
    <row r="76" spans="1:10" ht="28.4" customHeight="1">
      <c r="A76" s="79" t="s">
        <v>101</v>
      </c>
      <c r="B76" s="80" t="s">
        <v>250</v>
      </c>
      <c r="C76" s="81" t="s">
        <v>248</v>
      </c>
      <c r="D76" s="80" t="s">
        <v>424</v>
      </c>
      <c r="E76" s="82" t="s">
        <v>391</v>
      </c>
      <c r="F76" s="83" t="s">
        <v>402</v>
      </c>
      <c r="G76" s="84">
        <v>6</v>
      </c>
      <c r="H76" s="85">
        <v>4</v>
      </c>
      <c r="I76" s="84">
        <v>2.5</v>
      </c>
      <c r="J76" s="86">
        <f t="shared" si="2"/>
        <v>400</v>
      </c>
    </row>
    <row r="77" spans="1:10" ht="28.4" customHeight="1">
      <c r="A77" s="79" t="s">
        <v>253</v>
      </c>
      <c r="B77" s="80" t="s">
        <v>254</v>
      </c>
      <c r="C77" s="81" t="s">
        <v>251</v>
      </c>
      <c r="D77" s="80" t="s">
        <v>252</v>
      </c>
      <c r="E77" s="82" t="s">
        <v>379</v>
      </c>
      <c r="F77" s="83" t="s">
        <v>415</v>
      </c>
      <c r="G77" s="84">
        <v>21</v>
      </c>
      <c r="H77" s="85">
        <v>1</v>
      </c>
      <c r="I77" s="84">
        <v>4</v>
      </c>
      <c r="J77" s="86">
        <f t="shared" si="2"/>
        <v>250</v>
      </c>
    </row>
    <row r="78" spans="1:10" ht="28.4" customHeight="1">
      <c r="A78" s="79" t="s">
        <v>253</v>
      </c>
      <c r="B78" s="80" t="s">
        <v>254</v>
      </c>
      <c r="C78" s="81" t="s">
        <v>255</v>
      </c>
      <c r="D78" s="80" t="s">
        <v>256</v>
      </c>
      <c r="E78" s="82" t="s">
        <v>379</v>
      </c>
      <c r="F78" s="83" t="s">
        <v>417</v>
      </c>
      <c r="G78" s="84">
        <v>27</v>
      </c>
      <c r="H78" s="85">
        <v>1</v>
      </c>
      <c r="I78" s="84">
        <v>4</v>
      </c>
      <c r="J78" s="86">
        <f t="shared" si="2"/>
        <v>250</v>
      </c>
    </row>
    <row r="79" spans="1:10" ht="28.4" customHeight="1">
      <c r="A79" s="79" t="s">
        <v>253</v>
      </c>
      <c r="B79" s="80" t="s">
        <v>254</v>
      </c>
      <c r="C79" s="81" t="s">
        <v>257</v>
      </c>
      <c r="D79" s="80" t="s">
        <v>257</v>
      </c>
      <c r="E79" s="82" t="s">
        <v>379</v>
      </c>
      <c r="F79" s="83" t="s">
        <v>394</v>
      </c>
      <c r="G79" s="84">
        <v>15</v>
      </c>
      <c r="H79" s="85">
        <v>2</v>
      </c>
      <c r="I79" s="84">
        <v>3</v>
      </c>
      <c r="J79" s="86">
        <f t="shared" si="2"/>
        <v>333.33333333333331</v>
      </c>
    </row>
    <row r="80" spans="1:10" ht="28.4" customHeight="1">
      <c r="A80" s="79" t="s">
        <v>133</v>
      </c>
      <c r="B80" s="80" t="s">
        <v>260</v>
      </c>
      <c r="C80" s="81" t="s">
        <v>258</v>
      </c>
      <c r="D80" s="80" t="s">
        <v>259</v>
      </c>
      <c r="E80" s="82" t="s">
        <v>379</v>
      </c>
      <c r="F80" s="83" t="s">
        <v>425</v>
      </c>
      <c r="G80" s="84">
        <v>9</v>
      </c>
      <c r="H80" s="85">
        <v>4</v>
      </c>
      <c r="I80" s="84">
        <v>2.5</v>
      </c>
      <c r="J80" s="86">
        <f t="shared" si="2"/>
        <v>400</v>
      </c>
    </row>
    <row r="81" spans="1:10" ht="28.4" customHeight="1">
      <c r="A81" s="79" t="s">
        <v>133</v>
      </c>
      <c r="B81" s="80" t="s">
        <v>260</v>
      </c>
      <c r="C81" s="81" t="s">
        <v>261</v>
      </c>
      <c r="D81" s="80" t="s">
        <v>262</v>
      </c>
      <c r="E81" s="82" t="s">
        <v>379</v>
      </c>
      <c r="F81" s="83" t="s">
        <v>419</v>
      </c>
      <c r="G81" s="84">
        <v>10</v>
      </c>
      <c r="H81" s="85">
        <v>3</v>
      </c>
      <c r="I81" s="84">
        <v>2.5</v>
      </c>
      <c r="J81" s="86">
        <f t="shared" si="2"/>
        <v>400</v>
      </c>
    </row>
    <row r="82" spans="1:10" ht="28.4" customHeight="1">
      <c r="A82" s="79" t="s">
        <v>133</v>
      </c>
      <c r="B82" s="80" t="s">
        <v>260</v>
      </c>
      <c r="C82" s="81" t="s">
        <v>263</v>
      </c>
      <c r="D82" s="80" t="s">
        <v>263</v>
      </c>
      <c r="E82" s="82" t="s">
        <v>379</v>
      </c>
      <c r="F82" s="83" t="s">
        <v>399</v>
      </c>
      <c r="G82" s="84">
        <v>12</v>
      </c>
      <c r="H82" s="85">
        <v>2</v>
      </c>
      <c r="I82" s="84">
        <v>3</v>
      </c>
      <c r="J82" s="86">
        <f t="shared" si="2"/>
        <v>333.33333333333331</v>
      </c>
    </row>
    <row r="83" spans="1:10" ht="28.4" customHeight="1">
      <c r="A83" s="79" t="s">
        <v>242</v>
      </c>
      <c r="B83" s="80" t="s">
        <v>266</v>
      </c>
      <c r="C83" s="81" t="s">
        <v>264</v>
      </c>
      <c r="D83" s="80" t="s">
        <v>265</v>
      </c>
      <c r="E83" s="82" t="s">
        <v>391</v>
      </c>
      <c r="F83" s="83" t="s">
        <v>426</v>
      </c>
      <c r="G83" s="84">
        <v>24</v>
      </c>
      <c r="H83" s="85">
        <v>1</v>
      </c>
      <c r="I83" s="84">
        <v>4</v>
      </c>
      <c r="J83" s="86">
        <f t="shared" si="2"/>
        <v>250</v>
      </c>
    </row>
    <row r="84" spans="1:10" ht="28.4" customHeight="1">
      <c r="A84" s="79" t="s">
        <v>133</v>
      </c>
      <c r="B84" s="80" t="s">
        <v>269</v>
      </c>
      <c r="C84" s="81" t="s">
        <v>267</v>
      </c>
      <c r="D84" s="80" t="s">
        <v>268</v>
      </c>
      <c r="E84" s="82" t="s">
        <v>379</v>
      </c>
      <c r="F84" s="83" t="s">
        <v>382</v>
      </c>
      <c r="G84" s="84">
        <v>15</v>
      </c>
      <c r="H84" s="85">
        <v>2</v>
      </c>
      <c r="I84" s="84">
        <v>3</v>
      </c>
      <c r="J84" s="86">
        <f t="shared" si="2"/>
        <v>333.33333333333331</v>
      </c>
    </row>
    <row r="85" spans="1:10" ht="28.4" customHeight="1">
      <c r="A85" s="79" t="s">
        <v>145</v>
      </c>
      <c r="B85" s="80" t="s">
        <v>272</v>
      </c>
      <c r="C85" s="81" t="s">
        <v>270</v>
      </c>
      <c r="D85" s="80" t="s">
        <v>271</v>
      </c>
      <c r="E85" s="82" t="s">
        <v>391</v>
      </c>
      <c r="F85" s="83" t="s">
        <v>383</v>
      </c>
      <c r="G85" s="84">
        <v>20</v>
      </c>
      <c r="H85" s="85">
        <v>2</v>
      </c>
      <c r="I85" s="84">
        <v>3</v>
      </c>
      <c r="J85" s="86">
        <f t="shared" si="2"/>
        <v>333.33333333333331</v>
      </c>
    </row>
    <row r="86" spans="1:10" ht="28.4" customHeight="1">
      <c r="A86" s="79" t="s">
        <v>145</v>
      </c>
      <c r="B86" s="80" t="s">
        <v>272</v>
      </c>
      <c r="C86" s="81" t="s">
        <v>273</v>
      </c>
      <c r="D86" s="80" t="s">
        <v>274</v>
      </c>
      <c r="E86" s="82" t="s">
        <v>379</v>
      </c>
      <c r="F86" s="83" t="s">
        <v>427</v>
      </c>
      <c r="G86" s="84">
        <v>21</v>
      </c>
      <c r="H86" s="85">
        <v>1</v>
      </c>
      <c r="I86" s="84">
        <v>4</v>
      </c>
      <c r="J86" s="86">
        <f t="shared" si="2"/>
        <v>250</v>
      </c>
    </row>
    <row r="87" spans="1:10" ht="28.4" customHeight="1">
      <c r="A87" s="79" t="s">
        <v>145</v>
      </c>
      <c r="B87" s="80" t="s">
        <v>272</v>
      </c>
      <c r="C87" s="81" t="s">
        <v>275</v>
      </c>
      <c r="D87" s="80" t="s">
        <v>276</v>
      </c>
      <c r="E87" s="82" t="s">
        <v>379</v>
      </c>
      <c r="F87" s="83" t="s">
        <v>407</v>
      </c>
      <c r="G87" s="84">
        <v>25</v>
      </c>
      <c r="H87" s="85">
        <v>1</v>
      </c>
      <c r="I87" s="84">
        <v>4</v>
      </c>
      <c r="J87" s="86">
        <f t="shared" si="2"/>
        <v>250</v>
      </c>
    </row>
    <row r="88" spans="1:10" ht="28.4" customHeight="1">
      <c r="A88" s="79" t="s">
        <v>145</v>
      </c>
      <c r="B88" s="80" t="s">
        <v>272</v>
      </c>
      <c r="C88" s="81" t="s">
        <v>277</v>
      </c>
      <c r="D88" s="80" t="s">
        <v>278</v>
      </c>
      <c r="E88" s="82" t="s">
        <v>379</v>
      </c>
      <c r="F88" s="83" t="s">
        <v>416</v>
      </c>
      <c r="G88" s="84">
        <v>23</v>
      </c>
      <c r="H88" s="85">
        <v>1</v>
      </c>
      <c r="I88" s="84">
        <v>4</v>
      </c>
      <c r="J88" s="86">
        <f t="shared" si="2"/>
        <v>250</v>
      </c>
    </row>
    <row r="89" spans="1:10" ht="28.4" customHeight="1">
      <c r="A89" s="79" t="s">
        <v>29</v>
      </c>
      <c r="B89" s="80" t="s">
        <v>281</v>
      </c>
      <c r="C89" s="81" t="s">
        <v>279</v>
      </c>
      <c r="D89" s="80" t="s">
        <v>280</v>
      </c>
      <c r="E89" s="82" t="s">
        <v>379</v>
      </c>
      <c r="F89" s="83" t="s">
        <v>382</v>
      </c>
      <c r="G89" s="84">
        <v>15</v>
      </c>
      <c r="H89" s="85">
        <v>2</v>
      </c>
      <c r="I89" s="84">
        <v>3</v>
      </c>
      <c r="J89" s="86">
        <f t="shared" si="2"/>
        <v>333.33333333333331</v>
      </c>
    </row>
    <row r="90" spans="1:10" ht="28.4" customHeight="1">
      <c r="A90" s="79" t="s">
        <v>253</v>
      </c>
      <c r="B90" s="80" t="s">
        <v>284</v>
      </c>
      <c r="C90" s="81" t="s">
        <v>282</v>
      </c>
      <c r="D90" s="80" t="s">
        <v>283</v>
      </c>
      <c r="E90" s="82" t="s">
        <v>379</v>
      </c>
      <c r="F90" s="83" t="s">
        <v>428</v>
      </c>
      <c r="G90" s="84">
        <v>30</v>
      </c>
      <c r="H90" s="85">
        <v>1</v>
      </c>
      <c r="I90" s="84">
        <v>4</v>
      </c>
      <c r="J90" s="86">
        <f t="shared" si="2"/>
        <v>250</v>
      </c>
    </row>
    <row r="91" spans="1:10" ht="28.4" customHeight="1">
      <c r="A91" s="79" t="s">
        <v>253</v>
      </c>
      <c r="B91" s="80" t="s">
        <v>284</v>
      </c>
      <c r="C91" s="81" t="s">
        <v>285</v>
      </c>
      <c r="D91" s="80" t="s">
        <v>286</v>
      </c>
      <c r="E91" s="82" t="s">
        <v>379</v>
      </c>
      <c r="F91" s="83" t="s">
        <v>406</v>
      </c>
      <c r="G91" s="84">
        <v>12</v>
      </c>
      <c r="H91" s="85">
        <v>2</v>
      </c>
      <c r="I91" s="84">
        <v>3</v>
      </c>
      <c r="J91" s="86">
        <f t="shared" si="2"/>
        <v>333.33333333333331</v>
      </c>
    </row>
    <row r="92" spans="1:10" ht="28.4" customHeight="1">
      <c r="A92" s="79" t="s">
        <v>289</v>
      </c>
      <c r="B92" s="80" t="s">
        <v>290</v>
      </c>
      <c r="C92" s="81" t="s">
        <v>287</v>
      </c>
      <c r="D92" s="80" t="s">
        <v>288</v>
      </c>
      <c r="E92" s="82" t="s">
        <v>391</v>
      </c>
      <c r="F92" s="83" t="s">
        <v>429</v>
      </c>
      <c r="G92" s="84">
        <v>12</v>
      </c>
      <c r="H92" s="85">
        <v>2</v>
      </c>
      <c r="I92" s="84">
        <v>3</v>
      </c>
      <c r="J92" s="86">
        <f t="shared" si="2"/>
        <v>333.33333333333331</v>
      </c>
    </row>
    <row r="93" spans="1:10" ht="28.4" customHeight="1">
      <c r="A93" s="79" t="s">
        <v>133</v>
      </c>
      <c r="B93" s="80" t="s">
        <v>293</v>
      </c>
      <c r="C93" s="81" t="s">
        <v>291</v>
      </c>
      <c r="D93" s="80" t="s">
        <v>292</v>
      </c>
      <c r="E93" s="82" t="s">
        <v>379</v>
      </c>
      <c r="F93" s="83" t="s">
        <v>430</v>
      </c>
      <c r="G93" s="84">
        <v>14</v>
      </c>
      <c r="H93" s="85">
        <v>2</v>
      </c>
      <c r="I93" s="84">
        <v>3</v>
      </c>
      <c r="J93" s="86">
        <f t="shared" si="2"/>
        <v>333.33333333333331</v>
      </c>
    </row>
    <row r="94" spans="1:10" ht="28.4" customHeight="1">
      <c r="A94" s="79" t="s">
        <v>133</v>
      </c>
      <c r="B94" s="80" t="s">
        <v>293</v>
      </c>
      <c r="C94" s="81" t="s">
        <v>294</v>
      </c>
      <c r="D94" s="80" t="s">
        <v>295</v>
      </c>
      <c r="E94" s="82" t="s">
        <v>379</v>
      </c>
      <c r="F94" s="83" t="s">
        <v>399</v>
      </c>
      <c r="G94" s="84">
        <v>12</v>
      </c>
      <c r="H94" s="85">
        <v>2</v>
      </c>
      <c r="I94" s="84">
        <v>3</v>
      </c>
      <c r="J94" s="86">
        <f t="shared" si="2"/>
        <v>333.33333333333331</v>
      </c>
    </row>
    <row r="95" spans="1:10" ht="28.4" customHeight="1">
      <c r="A95" s="79" t="s">
        <v>29</v>
      </c>
      <c r="B95" s="80" t="s">
        <v>298</v>
      </c>
      <c r="C95" s="81" t="s">
        <v>296</v>
      </c>
      <c r="D95" s="80" t="s">
        <v>297</v>
      </c>
      <c r="E95" s="82" t="s">
        <v>379</v>
      </c>
      <c r="F95" s="83" t="s">
        <v>388</v>
      </c>
      <c r="G95" s="84">
        <v>23</v>
      </c>
      <c r="H95" s="85">
        <v>1</v>
      </c>
      <c r="I95" s="84">
        <v>4</v>
      </c>
      <c r="J95" s="86">
        <f t="shared" si="2"/>
        <v>250</v>
      </c>
    </row>
    <row r="96" spans="1:10" ht="28.4" customHeight="1">
      <c r="A96" s="79" t="s">
        <v>301</v>
      </c>
      <c r="B96" s="80" t="s">
        <v>302</v>
      </c>
      <c r="C96" s="81" t="s">
        <v>299</v>
      </c>
      <c r="D96" s="80" t="s">
        <v>300</v>
      </c>
      <c r="E96" s="82" t="s">
        <v>391</v>
      </c>
      <c r="F96" s="83" t="s">
        <v>431</v>
      </c>
      <c r="G96" s="84">
        <v>5</v>
      </c>
      <c r="H96" s="85">
        <v>4</v>
      </c>
      <c r="I96" s="84">
        <v>2.5</v>
      </c>
      <c r="J96" s="86">
        <f t="shared" si="2"/>
        <v>400</v>
      </c>
    </row>
    <row r="97" spans="1:10" ht="28.4" customHeight="1">
      <c r="A97" s="79" t="s">
        <v>101</v>
      </c>
      <c r="B97" s="80" t="s">
        <v>305</v>
      </c>
      <c r="C97" s="81" t="s">
        <v>303</v>
      </c>
      <c r="D97" s="80" t="s">
        <v>304</v>
      </c>
      <c r="E97" s="82" t="s">
        <v>391</v>
      </c>
      <c r="F97" s="83" t="s">
        <v>386</v>
      </c>
      <c r="G97" s="84">
        <v>21</v>
      </c>
      <c r="H97" s="85">
        <v>1</v>
      </c>
      <c r="I97" s="84">
        <v>4</v>
      </c>
      <c r="J97" s="86">
        <f t="shared" si="2"/>
        <v>250</v>
      </c>
    </row>
    <row r="98" spans="1:10" ht="28.4" customHeight="1">
      <c r="A98" s="79" t="s">
        <v>308</v>
      </c>
      <c r="B98" s="80" t="s">
        <v>309</v>
      </c>
      <c r="C98" s="81" t="s">
        <v>306</v>
      </c>
      <c r="D98" s="80" t="s">
        <v>307</v>
      </c>
      <c r="E98" s="82" t="s">
        <v>391</v>
      </c>
      <c r="F98" s="83" t="s">
        <v>389</v>
      </c>
      <c r="G98" s="84">
        <v>18</v>
      </c>
      <c r="H98" s="85">
        <v>2</v>
      </c>
      <c r="I98" s="84">
        <v>3</v>
      </c>
      <c r="J98" s="86">
        <f t="shared" si="2"/>
        <v>333.33333333333331</v>
      </c>
    </row>
    <row r="99" spans="1:10" ht="28.4" customHeight="1">
      <c r="A99" s="79" t="s">
        <v>312</v>
      </c>
      <c r="B99" s="80" t="s">
        <v>313</v>
      </c>
      <c r="C99" s="81" t="s">
        <v>310</v>
      </c>
      <c r="D99" s="80" t="s">
        <v>311</v>
      </c>
      <c r="E99" s="82" t="s">
        <v>379</v>
      </c>
      <c r="F99" s="83" t="s">
        <v>427</v>
      </c>
      <c r="G99" s="84">
        <v>21</v>
      </c>
      <c r="H99" s="85">
        <v>1</v>
      </c>
      <c r="I99" s="84">
        <v>4</v>
      </c>
      <c r="J99" s="86">
        <f t="shared" si="2"/>
        <v>250</v>
      </c>
    </row>
    <row r="100" spans="1:10" ht="28.4" customHeight="1">
      <c r="A100" s="79" t="s">
        <v>312</v>
      </c>
      <c r="B100" s="80" t="s">
        <v>313</v>
      </c>
      <c r="C100" s="81" t="s">
        <v>314</v>
      </c>
      <c r="D100" s="80" t="s">
        <v>315</v>
      </c>
      <c r="E100" s="82" t="s">
        <v>379</v>
      </c>
      <c r="F100" s="83" t="s">
        <v>432</v>
      </c>
      <c r="G100" s="84">
        <v>25</v>
      </c>
      <c r="H100" s="85">
        <v>1</v>
      </c>
      <c r="I100" s="84">
        <v>4</v>
      </c>
      <c r="J100" s="86">
        <f t="shared" si="2"/>
        <v>250</v>
      </c>
    </row>
    <row r="101" spans="1:10" ht="28.4" customHeight="1">
      <c r="A101" s="79" t="s">
        <v>312</v>
      </c>
      <c r="B101" s="80" t="s">
        <v>313</v>
      </c>
      <c r="C101" s="81" t="s">
        <v>316</v>
      </c>
      <c r="D101" s="80" t="s">
        <v>317</v>
      </c>
      <c r="E101" s="82" t="s">
        <v>379</v>
      </c>
      <c r="F101" s="83" t="s">
        <v>386</v>
      </c>
      <c r="G101" s="84">
        <v>21</v>
      </c>
      <c r="H101" s="85">
        <v>1</v>
      </c>
      <c r="I101" s="84">
        <v>4</v>
      </c>
      <c r="J101" s="86">
        <f t="shared" ref="J101:J132" si="3">($L$4/I101)</f>
        <v>250</v>
      </c>
    </row>
    <row r="102" spans="1:10" ht="28.4" customHeight="1">
      <c r="A102" s="79" t="s">
        <v>312</v>
      </c>
      <c r="B102" s="80" t="s">
        <v>313</v>
      </c>
      <c r="C102" s="81" t="s">
        <v>318</v>
      </c>
      <c r="D102" s="80" t="s">
        <v>319</v>
      </c>
      <c r="E102" s="82" t="s">
        <v>379</v>
      </c>
      <c r="F102" s="83" t="s">
        <v>433</v>
      </c>
      <c r="G102" s="84">
        <v>30</v>
      </c>
      <c r="H102" s="85">
        <v>1</v>
      </c>
      <c r="I102" s="84">
        <v>4</v>
      </c>
      <c r="J102" s="86">
        <f t="shared" si="3"/>
        <v>250</v>
      </c>
    </row>
    <row r="103" spans="1:10" ht="28.4" customHeight="1">
      <c r="A103" s="79" t="s">
        <v>322</v>
      </c>
      <c r="B103" s="80" t="s">
        <v>323</v>
      </c>
      <c r="C103" s="81" t="s">
        <v>320</v>
      </c>
      <c r="D103" s="80" t="s">
        <v>321</v>
      </c>
      <c r="E103" s="82" t="s">
        <v>379</v>
      </c>
      <c r="F103" s="83" t="s">
        <v>394</v>
      </c>
      <c r="G103" s="84">
        <v>15</v>
      </c>
      <c r="H103" s="85">
        <v>2</v>
      </c>
      <c r="I103" s="84">
        <v>3</v>
      </c>
      <c r="J103" s="86">
        <f t="shared" si="3"/>
        <v>333.33333333333331</v>
      </c>
    </row>
    <row r="104" spans="1:10" ht="28.4" customHeight="1">
      <c r="A104" s="79" t="s">
        <v>322</v>
      </c>
      <c r="B104" s="80" t="s">
        <v>323</v>
      </c>
      <c r="C104" s="81" t="s">
        <v>324</v>
      </c>
      <c r="D104" s="80" t="s">
        <v>325</v>
      </c>
      <c r="E104" s="82" t="s">
        <v>379</v>
      </c>
      <c r="F104" s="83" t="s">
        <v>434</v>
      </c>
      <c r="G104" s="84">
        <v>25</v>
      </c>
      <c r="H104" s="85">
        <v>1</v>
      </c>
      <c r="I104" s="84">
        <v>4</v>
      </c>
      <c r="J104" s="86">
        <f t="shared" si="3"/>
        <v>250</v>
      </c>
    </row>
    <row r="105" spans="1:10" ht="28.4" customHeight="1">
      <c r="A105" s="79" t="s">
        <v>322</v>
      </c>
      <c r="B105" s="80" t="s">
        <v>323</v>
      </c>
      <c r="C105" s="81" t="s">
        <v>326</v>
      </c>
      <c r="D105" s="80" t="s">
        <v>327</v>
      </c>
      <c r="E105" s="82" t="s">
        <v>379</v>
      </c>
      <c r="F105" s="83" t="s">
        <v>386</v>
      </c>
      <c r="G105" s="84">
        <v>21</v>
      </c>
      <c r="H105" s="85">
        <v>1</v>
      </c>
      <c r="I105" s="84">
        <v>4</v>
      </c>
      <c r="J105" s="86">
        <f t="shared" si="3"/>
        <v>250</v>
      </c>
    </row>
    <row r="106" spans="1:10" ht="28.4" customHeight="1">
      <c r="A106" s="79" t="s">
        <v>322</v>
      </c>
      <c r="B106" s="80" t="s">
        <v>329</v>
      </c>
      <c r="C106" s="80" t="s">
        <v>328</v>
      </c>
      <c r="D106" s="80" t="s">
        <v>328</v>
      </c>
      <c r="E106" s="82" t="s">
        <v>379</v>
      </c>
      <c r="F106" s="83" t="s">
        <v>388</v>
      </c>
      <c r="G106" s="84">
        <v>23</v>
      </c>
      <c r="H106" s="85">
        <v>1</v>
      </c>
      <c r="I106" s="84">
        <v>4</v>
      </c>
      <c r="J106" s="86">
        <f t="shared" si="3"/>
        <v>250</v>
      </c>
    </row>
    <row r="107" spans="1:10" ht="28.4" customHeight="1">
      <c r="A107" s="91" t="s">
        <v>322</v>
      </c>
      <c r="B107" s="92" t="s">
        <v>329</v>
      </c>
      <c r="C107" s="93" t="s">
        <v>330</v>
      </c>
      <c r="D107" s="92" t="s">
        <v>331</v>
      </c>
      <c r="E107" s="94" t="s">
        <v>379</v>
      </c>
      <c r="F107" s="95" t="s">
        <v>413</v>
      </c>
      <c r="G107" s="96">
        <v>25</v>
      </c>
      <c r="H107" s="97">
        <v>1</v>
      </c>
      <c r="I107" s="96">
        <v>4</v>
      </c>
      <c r="J107" s="98">
        <f t="shared" si="3"/>
        <v>250</v>
      </c>
    </row>
  </sheetData>
  <mergeCells count="6">
    <mergeCell ref="L9:L10"/>
    <mergeCell ref="A1:C1"/>
    <mergeCell ref="A3:E3"/>
    <mergeCell ref="F3:G3"/>
    <mergeCell ref="H3:I3"/>
    <mergeCell ref="J3:J4"/>
  </mergeCells>
  <pageMargins left="0.7" right="0.7" top="0.75" bottom="0.75"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intro</vt:lpstr>
      <vt:lpstr>INPUT</vt:lpstr>
      <vt:lpstr>OUTPUT</vt:lpstr>
      <vt:lpstr>IMPIANTI</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dc:creator>
  <cp:keywords/>
  <dc:description/>
  <cp:lastModifiedBy>Luisa Ravanello</cp:lastModifiedBy>
  <cp:revision>14</cp:revision>
  <dcterms:created xsi:type="dcterms:W3CDTF">2017-07-17T20:56:28Z</dcterms:created>
  <dcterms:modified xsi:type="dcterms:W3CDTF">2019-06-17T09:42:41Z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